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040" windowHeight="9420" activeTab="2"/>
  </bookViews>
  <sheets>
    <sheet name="附件1-1 理论与实践教学分配比例表" sheetId="6" r:id="rId1"/>
    <sheet name="附件1-2 综合素质课教学进程表" sheetId="7" r:id="rId2"/>
    <sheet name="附件1-3专业课教学进程表" sheetId="3" r:id="rId3"/>
    <sheet name="附件1-4实践教学安排表" sheetId="5" r:id="rId4"/>
    <sheet name="师范综合素质课" sheetId="2" state="hidden" r:id="rId5"/>
  </sheets>
  <calcPr calcId="144525"/>
</workbook>
</file>

<file path=xl/calcChain.xml><?xml version="1.0" encoding="utf-8"?>
<calcChain xmlns="http://schemas.openxmlformats.org/spreadsheetml/2006/main">
  <c r="J50" i="2" l="1"/>
  <c r="I50" i="2"/>
  <c r="H50" i="2"/>
  <c r="G50" i="2"/>
  <c r="J47" i="2"/>
  <c r="I47" i="2"/>
  <c r="H47" i="2"/>
  <c r="G47" i="2"/>
  <c r="J50" i="3"/>
  <c r="I50" i="3"/>
  <c r="H50" i="3"/>
  <c r="G50" i="3"/>
  <c r="J49" i="3"/>
  <c r="I49" i="3"/>
  <c r="H49" i="3"/>
  <c r="G49" i="3"/>
  <c r="J37" i="3"/>
  <c r="I37" i="3"/>
  <c r="H37" i="3"/>
  <c r="G37" i="3"/>
  <c r="J44" i="7"/>
  <c r="I44" i="7"/>
  <c r="H44" i="7"/>
  <c r="G44" i="7"/>
  <c r="J43" i="7"/>
  <c r="I43" i="7"/>
  <c r="H43" i="7"/>
  <c r="G43" i="7"/>
  <c r="J30" i="7"/>
  <c r="I30" i="7"/>
  <c r="H30" i="7"/>
  <c r="G30" i="7"/>
  <c r="E14" i="6"/>
  <c r="D14" i="6"/>
  <c r="E13" i="6"/>
  <c r="D13" i="6"/>
  <c r="E12" i="6"/>
  <c r="D12" i="6"/>
  <c r="G11" i="6"/>
  <c r="F11" i="6"/>
  <c r="E11" i="6"/>
  <c r="D11" i="6"/>
  <c r="E10" i="6"/>
  <c r="D10" i="6"/>
  <c r="G9" i="6"/>
  <c r="F9" i="6"/>
  <c r="E9" i="6"/>
  <c r="D9" i="6"/>
  <c r="E8" i="6"/>
  <c r="D8" i="6"/>
  <c r="G7" i="6"/>
  <c r="F7" i="6"/>
  <c r="E7" i="6"/>
  <c r="D7" i="6"/>
  <c r="E6" i="6"/>
  <c r="D6" i="6"/>
  <c r="G5" i="6"/>
  <c r="F5" i="6"/>
  <c r="E5" i="6"/>
  <c r="D5" i="6"/>
  <c r="E4" i="6"/>
  <c r="D4" i="6"/>
  <c r="G3" i="6"/>
  <c r="F3" i="6"/>
  <c r="E3" i="6"/>
  <c r="D3" i="6"/>
</calcChain>
</file>

<file path=xl/sharedStrings.xml><?xml version="1.0" encoding="utf-8"?>
<sst xmlns="http://schemas.openxmlformats.org/spreadsheetml/2006/main" count="867" uniqueCount="283">
  <si>
    <t>理论与实践教学分配及比例表</t>
  </si>
  <si>
    <t>项目</t>
  </si>
  <si>
    <t>学时</t>
  </si>
  <si>
    <t>占总学时的百分比</t>
  </si>
  <si>
    <t>学分</t>
  </si>
  <si>
    <t>备注</t>
  </si>
  <si>
    <t>必修课</t>
  </si>
  <si>
    <t>综合素质课</t>
  </si>
  <si>
    <t>理论</t>
  </si>
  <si>
    <t>实践</t>
  </si>
  <si>
    <t>专业课</t>
  </si>
  <si>
    <t>选修课</t>
  </si>
  <si>
    <t>合计</t>
  </si>
  <si>
    <t>理论实践教学比</t>
  </si>
  <si>
    <t>理论教学</t>
  </si>
  <si>
    <t>实践教学</t>
  </si>
  <si>
    <t>总计</t>
  </si>
  <si>
    <t>制表人：陈玉霞</t>
  </si>
  <si>
    <t xml:space="preserve">综合素质课教学进程表 </t>
  </si>
  <si>
    <t>专业名称：心理健康教育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</si>
  <si>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</si>
  <si>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</si>
  <si>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</si>
  <si>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</si>
  <si>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</si>
  <si>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</si>
  <si>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</si>
  <si>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教学进度周学时分配</t>
  </si>
  <si>
    <t>考核方式</t>
  </si>
  <si>
    <t>核心课程</t>
  </si>
  <si>
    <t>总学时</t>
  </si>
  <si>
    <t>讲授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</si>
  <si>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</si>
  <si>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</si>
  <si>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</si>
  <si>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</si>
  <si>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</si>
  <si>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</si>
  <si>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</si>
  <si>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</si>
  <si>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</si>
  <si>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</si>
  <si>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</si>
  <si>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</si>
  <si>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</si>
  <si>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</si>
  <si>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</si>
  <si>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</si>
  <si>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</si>
  <si>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</si>
  <si>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</si>
  <si>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</si>
  <si>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</si>
  <si>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</si>
  <si>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</si>
  <si>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</si>
  <si>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</si>
  <si>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</si>
  <si>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</si>
  <si>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</si>
  <si>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</si>
  <si>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形势与政策(一)、马中化</t>
  </si>
  <si>
    <t>XXGG005A</t>
  </si>
  <si>
    <t>1/15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</si>
  <si>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</si>
  <si>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</si>
  <si>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</si>
  <si>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</si>
  <si>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</si>
  <si>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</si>
  <si>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</si>
  <si>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体育与健康(一)</t>
  </si>
  <si>
    <t>XXGG004A</t>
  </si>
  <si>
    <t>非计体育学院专业学生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</si>
  <si>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</si>
  <si>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</si>
  <si>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</si>
  <si>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</si>
  <si>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</si>
  <si>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</si>
  <si>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</si>
  <si>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</si>
  <si>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</si>
  <si>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</si>
  <si>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</si>
  <si>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</si>
  <si>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</si>
  <si>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</si>
  <si>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</si>
  <si>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</si>
  <si>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t>XXGG035S</t>
  </si>
  <si>
    <t>18/1</t>
  </si>
  <si>
    <t>劳动教育</t>
  </si>
  <si>
    <t>XXGG009S</t>
  </si>
  <si>
    <t>30/1</t>
  </si>
  <si>
    <t>全校开课，统一安排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</si>
  <si>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</si>
  <si>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</si>
  <si>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</si>
  <si>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</si>
  <si>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</si>
  <si>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</si>
  <si>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</si>
  <si>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</si>
  <si>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</si>
  <si>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</si>
  <si>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</si>
  <si>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计算机应用基础（一）</t>
  </si>
  <si>
    <t>XXGG007A</t>
  </si>
  <si>
    <t>非计算机学院专业学生</t>
  </si>
  <si>
    <t>计算机应用基础（二）</t>
  </si>
  <si>
    <t>XXGG007B</t>
  </si>
  <si>
    <t>计算机应用基础</t>
  </si>
  <si>
    <t>XXGG007S</t>
  </si>
  <si>
    <t>4/15</t>
  </si>
  <si>
    <t>计算机学院专业学生</t>
  </si>
  <si>
    <t>大学英语（一）</t>
  </si>
  <si>
    <t>XXGG008A</t>
  </si>
  <si>
    <t>非外语系学生</t>
  </si>
  <si>
    <t>大学英语（二）</t>
  </si>
  <si>
    <t>XXGG008B</t>
  </si>
  <si>
    <t>大学生职业生涯规划</t>
  </si>
  <si>
    <t>XXGG010S</t>
  </si>
  <si>
    <t>大学生创新创业教育</t>
  </si>
  <si>
    <t>XXGG031S</t>
  </si>
  <si>
    <t>1/18</t>
  </si>
  <si>
    <t>大学语文</t>
  </si>
  <si>
    <t>XXGG024S</t>
  </si>
  <si>
    <t>非文学院专业</t>
  </si>
  <si>
    <t>大学音乐</t>
  </si>
  <si>
    <t>XXGG032S</t>
  </si>
  <si>
    <t>非音乐学院专业</t>
  </si>
  <si>
    <t>大学美术</t>
  </si>
  <si>
    <t>XXGG033S</t>
  </si>
  <si>
    <t>非美术学院专业</t>
  </si>
  <si>
    <t>就业指导</t>
  </si>
  <si>
    <t>XXGG011S</t>
  </si>
  <si>
    <t>公共选修</t>
  </si>
  <si>
    <t>具体课程每学期公布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</si>
  <si>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</si>
  <si>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</si>
  <si>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</si>
  <si>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 xml:space="preserve">专业课教学进程表 </t>
  </si>
  <si>
    <t>教学场所</t>
  </si>
  <si>
    <t>心理学（一）</t>
  </si>
  <si>
    <t>XXGG016A</t>
  </si>
  <si>
    <t>教室</t>
  </si>
  <si>
    <t>心理学（二）</t>
  </si>
  <si>
    <t>XXGG016B</t>
  </si>
  <si>
    <t>教育学（一）</t>
  </si>
  <si>
    <t>XXGG017A</t>
  </si>
  <si>
    <t>教育学（二）</t>
  </si>
  <si>
    <t>XXGG017B</t>
  </si>
  <si>
    <t>数字化教育技术应用</t>
  </si>
  <si>
    <t>XXGG041S</t>
  </si>
  <si>
    <t>实训室</t>
  </si>
  <si>
    <t>教师口语（一）</t>
  </si>
  <si>
    <t>XXGG044A</t>
  </si>
  <si>
    <t>教师口语（二）</t>
  </si>
  <si>
    <t>XXGG044B</t>
  </si>
  <si>
    <t>综合素质（一）</t>
  </si>
  <si>
    <t>XXGG020A</t>
  </si>
  <si>
    <t>综合素质（二）</t>
  </si>
  <si>
    <t>XXGG020B</t>
  </si>
  <si>
    <t>教育教学知识与能力（二）</t>
  </si>
  <si>
    <t>XXGG021B</t>
  </si>
  <si>
    <t>教室+实训</t>
  </si>
  <si>
    <t>书写技能（一）</t>
  </si>
  <si>
    <t>书写技能（二）</t>
  </si>
  <si>
    <t>XXGG045B</t>
  </si>
  <si>
    <t>儿童心理发展与成长(一)</t>
  </si>
  <si>
    <t>JKXL001A</t>
  </si>
  <si>
    <t>儿童心理发展与成长(二)</t>
  </si>
  <si>
    <t>JKXL001B</t>
  </si>
  <si>
    <t>社会心理学（一）</t>
  </si>
  <si>
    <t>JKXL002A</t>
  </si>
  <si>
    <t>社会心理学（二）</t>
  </si>
  <si>
    <t>JKXL002B</t>
  </si>
  <si>
    <t>心理问题识别与应对(一)</t>
  </si>
  <si>
    <t>JKXL003A</t>
  </si>
  <si>
    <t>▲</t>
  </si>
  <si>
    <t>心理问题识别与应对(二)</t>
  </si>
  <si>
    <t>JKXL003B</t>
  </si>
  <si>
    <t>个别心理辅导理论与技术（一）</t>
  </si>
  <si>
    <t>JKXL004A</t>
  </si>
  <si>
    <t>个别心理辅导理论与技术（二）</t>
  </si>
  <si>
    <t>JKXL004B</t>
  </si>
  <si>
    <t>4/18</t>
  </si>
  <si>
    <t>个别心理辅导理论与技术（三）</t>
  </si>
  <si>
    <t>JKXL004C</t>
  </si>
  <si>
    <t>心理危机预防与干预</t>
  </si>
  <si>
    <t>JKXL005S</t>
  </si>
  <si>
    <t>社会心理服务技能（一）</t>
  </si>
  <si>
    <t>JKXL006A</t>
  </si>
  <si>
    <t>1+X社会心理服务</t>
  </si>
  <si>
    <t>社会心理服务技能（二）</t>
  </si>
  <si>
    <t>JKXL006B</t>
  </si>
  <si>
    <t>6/18</t>
  </si>
  <si>
    <t>团体心理辅导理论与技术（一）</t>
  </si>
  <si>
    <t>JKXL007A</t>
  </si>
  <si>
    <t>团体心理辅导理论与技术（二）</t>
  </si>
  <si>
    <t>JKXL007B</t>
  </si>
  <si>
    <t>心理测量与评估</t>
  </si>
  <si>
    <t>JKXL008S</t>
  </si>
  <si>
    <t>教室+机房</t>
  </si>
  <si>
    <t>心理健康课程设计与实施</t>
  </si>
  <si>
    <t>JKXL009S</t>
  </si>
  <si>
    <t>人格心理学（一）</t>
  </si>
  <si>
    <t>JKXL010A</t>
  </si>
  <si>
    <t>人格心理学（二）</t>
  </si>
  <si>
    <t>JKXL010B</t>
  </si>
  <si>
    <t>选修课(选7门)</t>
  </si>
  <si>
    <t>教育心理学</t>
  </si>
  <si>
    <t>JKXL011S</t>
  </si>
  <si>
    <t>36</t>
  </si>
  <si>
    <t>2</t>
  </si>
  <si>
    <t>2选1</t>
  </si>
  <si>
    <t>社区营养与健康</t>
  </si>
  <si>
    <t>JKXL012S</t>
  </si>
  <si>
    <t>学前儿童心理健康指导</t>
  </si>
  <si>
    <t>JKXL013S</t>
  </si>
  <si>
    <t>24</t>
  </si>
  <si>
    <t>12</t>
  </si>
  <si>
    <t>全选</t>
  </si>
  <si>
    <t>积极心理学</t>
  </si>
  <si>
    <t>JKXL014S</t>
  </si>
  <si>
    <t>特殊儿童心理学</t>
  </si>
  <si>
    <t>JKXL015S</t>
  </si>
  <si>
    <t>管理心理学</t>
  </si>
  <si>
    <t>JKXL016S</t>
  </si>
  <si>
    <t>恋爱心理学</t>
  </si>
  <si>
    <t>JKXL017S</t>
  </si>
  <si>
    <t>美术鉴赏与绘画心理（一）</t>
  </si>
  <si>
    <t>JKXL018A</t>
  </si>
  <si>
    <t>美术鉴赏与绘画心理（二）</t>
  </si>
  <si>
    <t>JKXL018B</t>
  </si>
  <si>
    <t>音乐欣赏与心理调适（一）</t>
  </si>
  <si>
    <t>JKXL019S</t>
  </si>
  <si>
    <t>沙盘游戏疗法</t>
  </si>
  <si>
    <t>JKXL020S</t>
  </si>
  <si>
    <t>★考试 ■考查</t>
  </si>
  <si>
    <t>实践教学进程表</t>
  </si>
  <si>
    <t>项目序号</t>
  </si>
  <si>
    <t>项目名称</t>
  </si>
  <si>
    <t>总周数</t>
  </si>
  <si>
    <t>专业技能实训</t>
  </si>
  <si>
    <t>考查</t>
  </si>
  <si>
    <t>校外</t>
  </si>
  <si>
    <t>其他实践活动</t>
  </si>
  <si>
    <t>校内</t>
  </si>
  <si>
    <t>★考试</t>
  </si>
  <si>
    <t>注：本实践课按周计算，在统计学时的情况下，按30学时/周计算</t>
  </si>
  <si>
    <t xml:space="preserve">2022级师范综合素质课教学进程表 </t>
  </si>
  <si>
    <t>专业名称：XXXX</t>
  </si>
  <si>
    <t>XXXX/XX/XX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</si>
  <si>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</si>
  <si>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</si>
  <si>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</si>
  <si>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</si>
  <si>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非体育专业学生</t>
  </si>
  <si>
    <t>2/2</t>
  </si>
  <si>
    <t>大学生心理健康与教育（五）</t>
  </si>
  <si>
    <t>XXGG006E</t>
  </si>
  <si>
    <t>计算机系专业学生</t>
  </si>
  <si>
    <t>非计算机系专业学生</t>
  </si>
  <si>
    <t>全校开课，由学院安排.第一学年开课</t>
  </si>
  <si>
    <t>师范类专业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</si>
  <si>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</si>
  <si>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</si>
  <si>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</si>
  <si>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</si>
  <si>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</si>
  <si>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</si>
  <si>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</si>
  <si>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</si>
  <si>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</si>
  <si>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</si>
  <si>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</si>
  <si>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</si>
  <si>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</si>
  <si>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</si>
  <si>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</si>
  <si>
    <t>XXGG045A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</si>
</sst>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7" formatCode="0_ "/>
    <numFmt numFmtId="178" formatCode="0.0%"/>
    <numFmt numFmtId="180" formatCode="0.0_ "/>
    <numFmt numFmtId="181" formatCode="0.00_ "/>
  </numFmts>
  <fonts count="11" x14ac:knownFonts="1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sz val="1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8" fillId="0" borderId="0"/>
  </cellStyleXfs>
  <cellXfs count="12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3" applyNumberFormat="1" applyFont="1" applyFill="1" applyBorder="1" applyAlignment="1">
      <alignment horizontal="center" vertical="center" wrapText="1"/>
    </xf>
    <xf numFmtId="177" fontId="4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0" fillId="0" borderId="0" xfId="0" applyNumberFormat="1" applyFont="1" applyFill="1" applyAlignment="1"/>
    <xf numFmtId="0" fontId="2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NumberForma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0" fillId="0" borderId="7" xfId="0" applyBorder="1">
      <alignment vertical="center"/>
    </xf>
    <xf numFmtId="0" fontId="2" fillId="0" borderId="7" xfId="0" applyFont="1" applyFill="1" applyBorder="1" applyAlignment="1">
      <alignment vertical="center" wrapText="1"/>
    </xf>
    <xf numFmtId="49" fontId="0" fillId="0" borderId="7" xfId="0" applyNumberFormat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177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2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Border="1" applyAlignment="1">
      <alignment horizontal="left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NumberFormat="1" applyFont="1">
      <alignment vertical="center"/>
    </xf>
    <xf numFmtId="0" fontId="2" fillId="0" borderId="9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4" fillId="0" borderId="7" xfId="3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7" fontId="4" fillId="0" borderId="1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6" fillId="0" borderId="0" xfId="0" applyFont="1" applyFill="1" applyBorder="1" applyAlignment="1"/>
    <xf numFmtId="49" fontId="2" fillId="0" borderId="7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/>
    <xf numFmtId="180" fontId="6" fillId="0" borderId="0" xfId="0" applyNumberFormat="1" applyFont="1">
      <alignment vertical="center"/>
    </xf>
    <xf numFmtId="181" fontId="6" fillId="0" borderId="0" xfId="0" applyNumberFormat="1" applyFont="1">
      <alignment vertical="center"/>
    </xf>
    <xf numFmtId="0" fontId="6" fillId="0" borderId="0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center" vertical="center" wrapText="1"/>
    </xf>
    <xf numFmtId="49" fontId="6" fillId="0" borderId="0" xfId="0" applyNumberFormat="1" applyFont="1">
      <alignment vertical="center"/>
    </xf>
    <xf numFmtId="0" fontId="6" fillId="0" borderId="0" xfId="0" applyFont="1" applyFill="1" applyAlignment="1">
      <alignment horizontal="left"/>
    </xf>
    <xf numFmtId="0" fontId="8" fillId="0" borderId="0" xfId="4"/>
    <xf numFmtId="0" fontId="8" fillId="0" borderId="7" xfId="4" applyBorder="1" applyAlignment="1">
      <alignment horizontal="center" vertical="center"/>
    </xf>
    <xf numFmtId="0" fontId="8" fillId="0" borderId="7" xfId="4" applyBorder="1" applyAlignment="1">
      <alignment vertical="center"/>
    </xf>
    <xf numFmtId="0" fontId="8" fillId="0" borderId="7" xfId="4" applyBorder="1" applyAlignment="1">
      <alignment vertical="center" wrapText="1"/>
    </xf>
    <xf numFmtId="178" fontId="0" fillId="0" borderId="7" xfId="1" applyNumberFormat="1" applyFont="1" applyFill="1" applyBorder="1" applyAlignment="1" applyProtection="1">
      <alignment vertical="center"/>
    </xf>
    <xf numFmtId="178" fontId="0" fillId="0" borderId="7" xfId="1" applyNumberFormat="1" applyFont="1" applyFill="1" applyBorder="1" applyAlignment="1" applyProtection="1">
      <alignment horizontal="center" vertical="center"/>
    </xf>
    <xf numFmtId="0" fontId="8" fillId="0" borderId="0" xfId="4" applyBorder="1" applyAlignment="1">
      <alignment vertical="center"/>
    </xf>
    <xf numFmtId="0" fontId="8" fillId="0" borderId="0" xfId="4" applyBorder="1" applyAlignment="1">
      <alignment vertical="center" wrapText="1"/>
    </xf>
    <xf numFmtId="178" fontId="0" fillId="0" borderId="0" xfId="1" applyNumberFormat="1" applyFont="1" applyFill="1" applyBorder="1" applyAlignment="1" applyProtection="1">
      <alignment vertical="center"/>
    </xf>
    <xf numFmtId="0" fontId="8" fillId="0" borderId="0" xfId="4" applyBorder="1"/>
    <xf numFmtId="0" fontId="7" fillId="0" borderId="0" xfId="4" applyFont="1" applyAlignment="1">
      <alignment horizontal="center"/>
    </xf>
    <xf numFmtId="0" fontId="8" fillId="0" borderId="7" xfId="4" applyBorder="1" applyAlignment="1">
      <alignment horizontal="center" vertical="center"/>
    </xf>
    <xf numFmtId="178" fontId="0" fillId="0" borderId="7" xfId="1" applyNumberFormat="1" applyFont="1" applyFill="1" applyBorder="1" applyAlignment="1" applyProtection="1">
      <alignment horizontal="center" vertical="center"/>
    </xf>
    <xf numFmtId="0" fontId="8" fillId="0" borderId="10" xfId="4" applyBorder="1" applyAlignment="1">
      <alignment horizontal="center"/>
    </xf>
    <xf numFmtId="0" fontId="7" fillId="0" borderId="0" xfId="4" applyFont="1" applyBorder="1" applyAlignment="1">
      <alignment horizontal="center"/>
    </xf>
    <xf numFmtId="0" fontId="8" fillId="0" borderId="0" xfId="4" applyBorder="1" applyAlignment="1">
      <alignment horizontal="center" vertical="center"/>
    </xf>
    <xf numFmtId="0" fontId="8" fillId="0" borderId="0" xfId="4" applyBorder="1" applyAlignment="1">
      <alignment horizontal="center"/>
    </xf>
    <xf numFmtId="0" fontId="8" fillId="0" borderId="2" xfId="4" applyBorder="1" applyAlignment="1">
      <alignment horizontal="center" vertical="center"/>
    </xf>
    <xf numFmtId="0" fontId="8" fillId="0" borderId="5" xfId="4" applyBorder="1" applyAlignment="1">
      <alignment horizontal="center" vertical="center"/>
    </xf>
    <xf numFmtId="0" fontId="8" fillId="0" borderId="6" xfId="4" applyBorder="1" applyAlignment="1">
      <alignment horizontal="center" vertical="center"/>
    </xf>
    <xf numFmtId="178" fontId="0" fillId="0" borderId="2" xfId="1" applyNumberFormat="1" applyFont="1" applyFill="1" applyBorder="1" applyAlignment="1" applyProtection="1">
      <alignment horizontal="center" vertical="center"/>
    </xf>
    <xf numFmtId="178" fontId="0" fillId="0" borderId="6" xfId="1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5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</cellXfs>
  <cellStyles count="5">
    <cellStyle name="百分比" xfId="1" builtinId="5"/>
    <cellStyle name="常规" xfId="0" builtinId="0"/>
    <cellStyle name="常规 2" xfId="3"/>
    <cellStyle name="常规 3" xfId="4"/>
    <cellStyle name="常规_中文系课程设置表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sqref="A1:H15"/>
    </sheetView>
  </sheetViews>
  <sheetFormatPr defaultColWidth="9" defaultRowHeight="14.25" x14ac:dyDescent="0.2"/>
  <cols>
    <col min="1" max="3" width="9" style="61"/>
    <col min="4" max="4" width="9.125" style="61"/>
    <col min="5" max="5" width="10.375" style="61" customWidth="1"/>
    <col min="6" max="6" width="9" style="61"/>
    <col min="7" max="7" width="10" style="61" customWidth="1"/>
    <col min="8" max="16384" width="9" style="61"/>
  </cols>
  <sheetData>
    <row r="1" spans="1:8" ht="15.75" x14ac:dyDescent="0.25">
      <c r="A1" s="71" t="s">
        <v>0</v>
      </c>
      <c r="B1" s="71"/>
      <c r="C1" s="71"/>
      <c r="D1" s="71"/>
      <c r="E1" s="71"/>
      <c r="F1" s="71"/>
      <c r="G1" s="71"/>
      <c r="H1" s="71"/>
    </row>
    <row r="2" spans="1:8" ht="28.5" x14ac:dyDescent="0.2">
      <c r="A2" s="72" t="s">
        <v>1</v>
      </c>
      <c r="B2" s="72"/>
      <c r="C2" s="72"/>
      <c r="D2" s="63" t="s">
        <v>2</v>
      </c>
      <c r="E2" s="64" t="s">
        <v>3</v>
      </c>
      <c r="F2" s="63" t="s">
        <v>4</v>
      </c>
      <c r="G2" s="64" t="s">
        <v>3</v>
      </c>
      <c r="H2" s="63" t="s">
        <v>5</v>
      </c>
    </row>
    <row r="3" spans="1:8" x14ac:dyDescent="0.2">
      <c r="A3" s="78" t="s">
        <v>6</v>
      </c>
      <c r="B3" s="72" t="s">
        <v>7</v>
      </c>
      <c r="C3" s="63" t="s">
        <v>8</v>
      </c>
      <c r="D3" s="63">
        <f>'附件1-2 综合素质课教学进程表'!H30</f>
        <v>340</v>
      </c>
      <c r="E3" s="65">
        <f>D3/D11</f>
        <v>0.13239875389408101</v>
      </c>
      <c r="F3" s="78">
        <f>'附件1-2 综合素质课教学进程表'!J30</f>
        <v>43</v>
      </c>
      <c r="G3" s="81">
        <f>F3/F11</f>
        <v>0.29452054794520499</v>
      </c>
      <c r="H3" s="63"/>
    </row>
    <row r="4" spans="1:8" x14ac:dyDescent="0.2">
      <c r="A4" s="79"/>
      <c r="B4" s="72"/>
      <c r="C4" s="63" t="s">
        <v>9</v>
      </c>
      <c r="D4" s="63">
        <f>'附件1-2 综合素质课教学进程表'!I30</f>
        <v>426</v>
      </c>
      <c r="E4" s="65">
        <f>D4/D11</f>
        <v>0.16588785046728999</v>
      </c>
      <c r="F4" s="80"/>
      <c r="G4" s="82"/>
      <c r="H4" s="63"/>
    </row>
    <row r="5" spans="1:8" x14ac:dyDescent="0.2">
      <c r="A5" s="79"/>
      <c r="B5" s="72" t="s">
        <v>10</v>
      </c>
      <c r="C5" s="63" t="s">
        <v>8</v>
      </c>
      <c r="D5" s="63">
        <f>'附件1-3专业课教学进程表'!H37</f>
        <v>563</v>
      </c>
      <c r="E5" s="65">
        <f>D5/D11</f>
        <v>0.21923676012461099</v>
      </c>
      <c r="F5" s="78">
        <f>'附件1-3专业课教学进程表'!J37</f>
        <v>68</v>
      </c>
      <c r="G5" s="81">
        <f>F5/F11</f>
        <v>0.465753424657534</v>
      </c>
      <c r="H5" s="63"/>
    </row>
    <row r="6" spans="1:8" x14ac:dyDescent="0.2">
      <c r="A6" s="80"/>
      <c r="B6" s="72"/>
      <c r="C6" s="63" t="s">
        <v>9</v>
      </c>
      <c r="D6" s="63">
        <f>'附件1-3专业课教学进程表'!I37</f>
        <v>631</v>
      </c>
      <c r="E6" s="65">
        <f>D6/D11</f>
        <v>0.245716510903427</v>
      </c>
      <c r="F6" s="80"/>
      <c r="G6" s="82"/>
      <c r="H6" s="63"/>
    </row>
    <row r="7" spans="1:8" x14ac:dyDescent="0.2">
      <c r="A7" s="78" t="s">
        <v>11</v>
      </c>
      <c r="B7" s="72" t="s">
        <v>7</v>
      </c>
      <c r="C7" s="63" t="s">
        <v>8</v>
      </c>
      <c r="D7" s="63">
        <f>'附件1-2 综合素质课教学进程表'!H43</f>
        <v>199</v>
      </c>
      <c r="E7" s="65">
        <f>D7/D11</f>
        <v>7.7492211838006197E-2</v>
      </c>
      <c r="F7" s="78">
        <f>'附件1-2 综合素质课教学进程表'!J43</f>
        <v>17</v>
      </c>
      <c r="G7" s="81">
        <f>F7/F11</f>
        <v>0.116438356164384</v>
      </c>
      <c r="H7" s="63"/>
    </row>
    <row r="8" spans="1:8" x14ac:dyDescent="0.2">
      <c r="A8" s="79"/>
      <c r="B8" s="72"/>
      <c r="C8" s="63" t="s">
        <v>9</v>
      </c>
      <c r="D8" s="63">
        <f>'附件1-2 综合素质课教学进程表'!I43</f>
        <v>85</v>
      </c>
      <c r="E8" s="65">
        <f>D8/D11</f>
        <v>3.3099688473520197E-2</v>
      </c>
      <c r="F8" s="80"/>
      <c r="G8" s="82"/>
      <c r="H8" s="63"/>
    </row>
    <row r="9" spans="1:8" x14ac:dyDescent="0.2">
      <c r="A9" s="79"/>
      <c r="B9" s="72" t="s">
        <v>10</v>
      </c>
      <c r="C9" s="63" t="s">
        <v>8</v>
      </c>
      <c r="D9" s="63">
        <f>'附件1-3专业课教学进程表'!H49</f>
        <v>170</v>
      </c>
      <c r="E9" s="65">
        <f>D9/D11</f>
        <v>6.6199376947040506E-2</v>
      </c>
      <c r="F9" s="78">
        <f>'附件1-3专业课教学进程表'!J49</f>
        <v>18</v>
      </c>
      <c r="G9" s="81">
        <f>F9/F11</f>
        <v>0.123287671232877</v>
      </c>
      <c r="H9" s="63"/>
    </row>
    <row r="10" spans="1:8" x14ac:dyDescent="0.2">
      <c r="A10" s="80"/>
      <c r="B10" s="72"/>
      <c r="C10" s="63" t="s">
        <v>9</v>
      </c>
      <c r="D10" s="63">
        <f>'附件1-3专业课教学进程表'!I49</f>
        <v>154</v>
      </c>
      <c r="E10" s="65">
        <f>D10/D11</f>
        <v>5.9968847352024901E-2</v>
      </c>
      <c r="F10" s="80"/>
      <c r="G10" s="82"/>
      <c r="H10" s="63"/>
    </row>
    <row r="11" spans="1:8" x14ac:dyDescent="0.2">
      <c r="A11" s="72" t="s">
        <v>12</v>
      </c>
      <c r="B11" s="72"/>
      <c r="C11" s="72"/>
      <c r="D11" s="63">
        <f>SUM(D3:D10)</f>
        <v>2568</v>
      </c>
      <c r="E11" s="65">
        <f>D11/D11</f>
        <v>1</v>
      </c>
      <c r="F11" s="62">
        <f>F3+F5+F7+F9</f>
        <v>146</v>
      </c>
      <c r="G11" s="66">
        <f>G3+G5+G7+G9</f>
        <v>1</v>
      </c>
      <c r="H11" s="63"/>
    </row>
    <row r="12" spans="1:8" x14ac:dyDescent="0.2">
      <c r="A12" s="72" t="s">
        <v>13</v>
      </c>
      <c r="B12" s="72"/>
      <c r="C12" s="63" t="s">
        <v>14</v>
      </c>
      <c r="D12" s="63">
        <f>D3+D5+D7+D9</f>
        <v>1272</v>
      </c>
      <c r="E12" s="73">
        <f>D12/D11</f>
        <v>0.49532710280373798</v>
      </c>
      <c r="F12" s="73"/>
      <c r="G12" s="73"/>
      <c r="H12" s="63"/>
    </row>
    <row r="13" spans="1:8" x14ac:dyDescent="0.2">
      <c r="A13" s="72"/>
      <c r="B13" s="72"/>
      <c r="C13" s="63" t="s">
        <v>15</v>
      </c>
      <c r="D13" s="63">
        <f>D4+D6+D8+D10</f>
        <v>1296</v>
      </c>
      <c r="E13" s="73">
        <f>E4+E6+E8+E10</f>
        <v>0.50467289719626196</v>
      </c>
      <c r="F13" s="73"/>
      <c r="G13" s="73"/>
      <c r="H13" s="63"/>
    </row>
    <row r="14" spans="1:8" x14ac:dyDescent="0.2">
      <c r="A14" s="72" t="s">
        <v>16</v>
      </c>
      <c r="B14" s="72"/>
      <c r="C14" s="72"/>
      <c r="D14" s="63">
        <f>D12+D13</f>
        <v>2568</v>
      </c>
      <c r="E14" s="73">
        <f>D14/D11</f>
        <v>1</v>
      </c>
      <c r="F14" s="73"/>
      <c r="G14" s="73"/>
      <c r="H14" s="63"/>
    </row>
    <row r="15" spans="1:8" x14ac:dyDescent="0.2">
      <c r="F15" s="74" t="s">
        <v>17</v>
      </c>
      <c r="G15" s="74"/>
      <c r="H15" s="74"/>
    </row>
    <row r="18" spans="1:8" ht="15.75" x14ac:dyDescent="0.25">
      <c r="A18" s="75"/>
      <c r="B18" s="75"/>
      <c r="C18" s="75"/>
      <c r="D18" s="75"/>
      <c r="E18" s="75"/>
      <c r="F18" s="75"/>
      <c r="G18" s="75"/>
      <c r="H18" s="75"/>
    </row>
    <row r="19" spans="1:8" x14ac:dyDescent="0.2">
      <c r="A19" s="76"/>
      <c r="B19" s="76"/>
      <c r="C19" s="76"/>
      <c r="D19" s="67"/>
      <c r="E19" s="68"/>
      <c r="F19" s="67"/>
      <c r="G19" s="68"/>
      <c r="H19" s="67"/>
    </row>
    <row r="20" spans="1:8" x14ac:dyDescent="0.2">
      <c r="A20" s="76"/>
      <c r="B20" s="76"/>
      <c r="C20" s="67"/>
      <c r="D20" s="67"/>
      <c r="E20" s="69"/>
      <c r="F20" s="67"/>
      <c r="G20" s="69"/>
      <c r="H20" s="67"/>
    </row>
    <row r="21" spans="1:8" x14ac:dyDescent="0.2">
      <c r="A21" s="76"/>
      <c r="B21" s="76"/>
      <c r="C21" s="67"/>
      <c r="D21" s="67"/>
      <c r="E21" s="69"/>
      <c r="F21" s="67"/>
      <c r="G21" s="69"/>
      <c r="H21" s="67"/>
    </row>
    <row r="22" spans="1:8" x14ac:dyDescent="0.2">
      <c r="A22" s="76"/>
      <c r="B22" s="76"/>
      <c r="C22" s="67"/>
      <c r="D22" s="67"/>
      <c r="E22" s="69"/>
      <c r="F22" s="67"/>
      <c r="G22" s="69"/>
      <c r="H22" s="67"/>
    </row>
    <row r="23" spans="1:8" x14ac:dyDescent="0.2">
      <c r="A23" s="76"/>
      <c r="B23" s="76"/>
      <c r="C23" s="67"/>
      <c r="D23" s="67"/>
      <c r="E23" s="69"/>
      <c r="F23" s="67"/>
      <c r="G23" s="69"/>
      <c r="H23" s="67"/>
    </row>
    <row r="24" spans="1:8" x14ac:dyDescent="0.2">
      <c r="A24" s="76"/>
      <c r="B24" s="76"/>
      <c r="C24" s="67"/>
      <c r="D24" s="67"/>
      <c r="E24" s="69"/>
      <c r="F24" s="67"/>
      <c r="G24" s="69"/>
      <c r="H24" s="67"/>
    </row>
    <row r="25" spans="1:8" x14ac:dyDescent="0.2">
      <c r="A25" s="76"/>
      <c r="B25" s="76"/>
      <c r="C25" s="67"/>
      <c r="D25" s="67"/>
      <c r="E25" s="69"/>
      <c r="F25" s="67"/>
      <c r="G25" s="69"/>
      <c r="H25" s="67"/>
    </row>
    <row r="26" spans="1:8" x14ac:dyDescent="0.2">
      <c r="A26" s="76"/>
      <c r="B26" s="76"/>
      <c r="C26" s="67"/>
      <c r="D26" s="67"/>
      <c r="E26" s="69"/>
      <c r="F26" s="67"/>
      <c r="G26" s="69"/>
      <c r="H26" s="67"/>
    </row>
    <row r="27" spans="1:8" x14ac:dyDescent="0.2">
      <c r="A27" s="76"/>
      <c r="B27" s="76"/>
      <c r="C27" s="67"/>
      <c r="D27" s="67"/>
      <c r="E27" s="69"/>
      <c r="F27" s="67"/>
      <c r="G27" s="69"/>
      <c r="H27" s="67"/>
    </row>
    <row r="28" spans="1:8" x14ac:dyDescent="0.2">
      <c r="A28" s="76"/>
      <c r="B28" s="76"/>
      <c r="C28" s="76"/>
      <c r="D28" s="67"/>
      <c r="E28" s="69"/>
      <c r="F28" s="67"/>
      <c r="G28" s="69"/>
      <c r="H28" s="67"/>
    </row>
    <row r="29" spans="1:8" x14ac:dyDescent="0.2">
      <c r="A29" s="76"/>
      <c r="B29" s="76"/>
      <c r="C29" s="76"/>
      <c r="D29" s="67"/>
      <c r="E29" s="69"/>
      <c r="F29" s="67"/>
      <c r="G29" s="69"/>
      <c r="H29" s="67"/>
    </row>
    <row r="30" spans="1:8" x14ac:dyDescent="0.2">
      <c r="A30" s="76"/>
      <c r="B30" s="76"/>
      <c r="C30" s="76"/>
      <c r="D30" s="67"/>
      <c r="E30" s="69"/>
      <c r="F30" s="67"/>
      <c r="G30" s="69"/>
      <c r="H30" s="67"/>
    </row>
    <row r="31" spans="1:8" x14ac:dyDescent="0.2">
      <c r="A31" s="76"/>
      <c r="B31" s="76"/>
      <c r="C31" s="67"/>
      <c r="D31" s="67"/>
      <c r="E31" s="69"/>
      <c r="F31" s="67"/>
      <c r="G31" s="69"/>
      <c r="H31" s="67"/>
    </row>
    <row r="32" spans="1:8" x14ac:dyDescent="0.2">
      <c r="A32" s="76"/>
      <c r="B32" s="76"/>
      <c r="C32" s="67"/>
      <c r="D32" s="67"/>
      <c r="E32" s="69"/>
      <c r="F32" s="67"/>
      <c r="G32" s="69"/>
      <c r="H32" s="67"/>
    </row>
    <row r="33" spans="1:8" x14ac:dyDescent="0.2">
      <c r="A33" s="76"/>
      <c r="B33" s="76"/>
      <c r="C33" s="76"/>
      <c r="D33" s="67"/>
      <c r="E33" s="69"/>
      <c r="F33" s="67"/>
      <c r="G33" s="69"/>
      <c r="H33" s="67"/>
    </row>
    <row r="34" spans="1:8" x14ac:dyDescent="0.2">
      <c r="A34" s="70"/>
      <c r="B34" s="70"/>
      <c r="C34" s="70"/>
      <c r="D34" s="70"/>
      <c r="E34" s="70"/>
      <c r="F34" s="77"/>
      <c r="G34" s="77"/>
      <c r="H34" s="77"/>
    </row>
    <row r="35" spans="1:8" x14ac:dyDescent="0.2">
      <c r="A35" s="70"/>
      <c r="B35" s="70"/>
      <c r="C35" s="70"/>
      <c r="D35" s="70"/>
      <c r="E35" s="70"/>
      <c r="F35" s="70"/>
      <c r="G35" s="70"/>
      <c r="H35" s="70"/>
    </row>
  </sheetData>
  <mergeCells count="37">
    <mergeCell ref="A20:A23"/>
    <mergeCell ref="A24:A27"/>
    <mergeCell ref="B3:B4"/>
    <mergeCell ref="B5:B6"/>
    <mergeCell ref="B7:B8"/>
    <mergeCell ref="B9:B10"/>
    <mergeCell ref="B20:B21"/>
    <mergeCell ref="B22:B23"/>
    <mergeCell ref="B24:B25"/>
    <mergeCell ref="B26:B27"/>
    <mergeCell ref="A12:B13"/>
    <mergeCell ref="A28:C28"/>
    <mergeCell ref="A29:C29"/>
    <mergeCell ref="A30:C30"/>
    <mergeCell ref="A33:C33"/>
    <mergeCell ref="F34:H34"/>
    <mergeCell ref="A31:B32"/>
    <mergeCell ref="A14:C14"/>
    <mergeCell ref="E14:G14"/>
    <mergeCell ref="F15:H15"/>
    <mergeCell ref="A18:H18"/>
    <mergeCell ref="A19:C19"/>
    <mergeCell ref="A1:H1"/>
    <mergeCell ref="A2:C2"/>
    <mergeCell ref="A11:C11"/>
    <mergeCell ref="E12:G12"/>
    <mergeCell ref="E13:G13"/>
    <mergeCell ref="A3:A6"/>
    <mergeCell ref="A7:A10"/>
    <mergeCell ref="F3:F4"/>
    <mergeCell ref="F5:F6"/>
    <mergeCell ref="F7:F8"/>
    <mergeCell ref="F9:F10"/>
    <mergeCell ref="G3:G4"/>
    <mergeCell ref="G5:G6"/>
    <mergeCell ref="G7:G8"/>
    <mergeCell ref="G9:G10"/>
  </mergeCells>
  <phoneticPr fontId="10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opLeftCell="A25" workbookViewId="0">
      <selection sqref="A1:S46"/>
    </sheetView>
  </sheetViews>
  <sheetFormatPr defaultColWidth="8.875" defaultRowHeight="14.25" x14ac:dyDescent="0.2"/>
  <sheetData>
    <row r="1" spans="1:19" ht="18.75" x14ac:dyDescent="0.2">
      <c r="A1" s="83" t="s">
        <v>18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</row>
    <row r="2" spans="1:19" x14ac:dyDescent="0.2">
      <c r="A2" s="84" t="s">
        <v>19</v>
      </c>
      <c r="B2" s="84"/>
      <c r="C2" s="84"/>
      <c r="D2" s="84"/>
      <c r="E2" s="84"/>
      <c r="F2" s="2"/>
      <c r="G2" s="2"/>
      <c r="H2" s="2"/>
      <c r="I2" s="2"/>
      <c r="J2" s="2"/>
      <c r="K2" s="25"/>
      <c r="L2" s="34"/>
      <c r="M2" s="34"/>
      <c r="N2" s="85">
        <v>44854</v>
      </c>
      <c r="O2" s="86"/>
      <c r="P2" s="86"/>
      <c r="Q2" s="86"/>
      <c r="R2" s="86"/>
      <c r="S2" s="86"/>
    </row>
    <row r="3" spans="1:19" x14ac:dyDescent="0.2">
      <c r="A3" s="98" t="s">
        <v>20</v>
      </c>
      <c r="B3" s="98" t="s">
        <v>21</v>
      </c>
      <c r="C3" s="98" t="s">
        <v>22</v>
      </c>
      <c r="D3" s="101" t="s">
        <v>23</v>
      </c>
      <c r="E3" s="101" t="s">
        <v>24</v>
      </c>
      <c r="F3" s="98" t="s">
        <v>25</v>
      </c>
      <c r="G3" s="87" t="s">
        <v>26</v>
      </c>
      <c r="H3" s="88"/>
      <c r="I3" s="88"/>
      <c r="J3" s="107" t="s">
        <v>4</v>
      </c>
      <c r="K3" s="89" t="s">
        <v>27</v>
      </c>
      <c r="L3" s="90"/>
      <c r="M3" s="90"/>
      <c r="N3" s="90"/>
      <c r="O3" s="90"/>
      <c r="P3" s="91"/>
      <c r="Q3" s="108" t="s">
        <v>28</v>
      </c>
      <c r="R3" s="108" t="s">
        <v>29</v>
      </c>
      <c r="S3" s="98" t="s">
        <v>5</v>
      </c>
    </row>
    <row r="4" spans="1:19" x14ac:dyDescent="0.2">
      <c r="A4" s="99"/>
      <c r="B4" s="99"/>
      <c r="C4" s="99"/>
      <c r="D4" s="102"/>
      <c r="E4" s="102"/>
      <c r="F4" s="99"/>
      <c r="G4" s="98" t="s">
        <v>30</v>
      </c>
      <c r="H4" s="98" t="s">
        <v>31</v>
      </c>
      <c r="I4" s="104" t="s">
        <v>9</v>
      </c>
      <c r="J4" s="107"/>
      <c r="K4" s="89" t="s">
        <v>32</v>
      </c>
      <c r="L4" s="91"/>
      <c r="M4" s="89" t="s">
        <v>33</v>
      </c>
      <c r="N4" s="91"/>
      <c r="O4" s="89" t="s">
        <v>34</v>
      </c>
      <c r="P4" s="91"/>
      <c r="Q4" s="109"/>
      <c r="R4" s="109"/>
      <c r="S4" s="99"/>
    </row>
    <row r="5" spans="1:19" x14ac:dyDescent="0.2">
      <c r="A5" s="99"/>
      <c r="B5" s="99"/>
      <c r="C5" s="99"/>
      <c r="D5" s="102"/>
      <c r="E5" s="102"/>
      <c r="F5" s="99"/>
      <c r="G5" s="99"/>
      <c r="H5" s="99"/>
      <c r="I5" s="105"/>
      <c r="J5" s="107"/>
      <c r="K5" s="26">
        <v>1</v>
      </c>
      <c r="L5" s="26">
        <v>2</v>
      </c>
      <c r="M5" s="26">
        <v>3</v>
      </c>
      <c r="N5" s="26">
        <v>4</v>
      </c>
      <c r="O5" s="26">
        <v>5</v>
      </c>
      <c r="P5" s="26">
        <v>6</v>
      </c>
      <c r="Q5" s="109"/>
      <c r="R5" s="109"/>
      <c r="S5" s="99"/>
    </row>
    <row r="6" spans="1:19" x14ac:dyDescent="0.2">
      <c r="A6" s="100"/>
      <c r="B6" s="100"/>
      <c r="C6" s="100"/>
      <c r="D6" s="103"/>
      <c r="E6" s="103"/>
      <c r="F6" s="100"/>
      <c r="G6" s="100"/>
      <c r="H6" s="100"/>
      <c r="I6" s="106"/>
      <c r="J6" s="107"/>
      <c r="K6" s="16" t="s">
        <v>35</v>
      </c>
      <c r="L6" s="16">
        <v>18</v>
      </c>
      <c r="M6" s="16">
        <v>18</v>
      </c>
      <c r="N6" s="16">
        <v>18</v>
      </c>
      <c r="O6" s="16">
        <v>18</v>
      </c>
      <c r="P6" s="16">
        <v>18</v>
      </c>
      <c r="Q6" s="110"/>
      <c r="R6" s="110"/>
      <c r="S6" s="100"/>
    </row>
    <row r="7" spans="1:19" ht="22.5" x14ac:dyDescent="0.2">
      <c r="A7" s="98" t="s">
        <v>36</v>
      </c>
      <c r="B7" s="98" t="s">
        <v>37</v>
      </c>
      <c r="C7" s="6">
        <v>1</v>
      </c>
      <c r="D7" s="6" t="s">
        <v>38</v>
      </c>
      <c r="E7" s="6" t="s">
        <v>39</v>
      </c>
      <c r="F7" s="6" t="s">
        <v>40</v>
      </c>
      <c r="G7" s="6">
        <v>72</v>
      </c>
      <c r="H7" s="6">
        <v>36</v>
      </c>
      <c r="I7" s="6">
        <v>36</v>
      </c>
      <c r="J7" s="6">
        <v>4</v>
      </c>
      <c r="K7" s="16" t="s">
        <v>41</v>
      </c>
      <c r="L7" s="16"/>
      <c r="M7" s="16"/>
      <c r="N7" s="16"/>
      <c r="O7" s="16"/>
      <c r="P7" s="16"/>
      <c r="Q7" s="6" t="s">
        <v>42</v>
      </c>
      <c r="R7" s="6"/>
      <c r="S7" s="6" t="s">
        <v>43</v>
      </c>
    </row>
    <row r="8" spans="1:19" ht="33.75" x14ac:dyDescent="0.2">
      <c r="A8" s="99"/>
      <c r="B8" s="99"/>
      <c r="C8" s="6">
        <v>2</v>
      </c>
      <c r="D8" s="6" t="s">
        <v>44</v>
      </c>
      <c r="E8" s="6" t="s">
        <v>45</v>
      </c>
      <c r="F8" s="6" t="s">
        <v>40</v>
      </c>
      <c r="G8" s="6">
        <v>20</v>
      </c>
      <c r="H8" s="6">
        <v>15</v>
      </c>
      <c r="I8" s="6">
        <v>5</v>
      </c>
      <c r="J8" s="6">
        <v>1</v>
      </c>
      <c r="K8" s="16" t="s">
        <v>46</v>
      </c>
      <c r="L8" s="16" t="s">
        <v>46</v>
      </c>
      <c r="M8" s="16" t="s">
        <v>46</v>
      </c>
      <c r="N8" s="16" t="s">
        <v>46</v>
      </c>
      <c r="O8" s="16" t="s">
        <v>46</v>
      </c>
      <c r="P8" s="16"/>
      <c r="Q8" s="6" t="s">
        <v>42</v>
      </c>
      <c r="R8" s="6"/>
      <c r="S8" s="6" t="s">
        <v>47</v>
      </c>
    </row>
    <row r="9" spans="1:19" ht="22.5" x14ac:dyDescent="0.2">
      <c r="A9" s="99"/>
      <c r="B9" s="99"/>
      <c r="C9" s="6">
        <v>3</v>
      </c>
      <c r="D9" s="6" t="s">
        <v>48</v>
      </c>
      <c r="E9" s="6" t="s">
        <v>49</v>
      </c>
      <c r="F9" s="6" t="s">
        <v>40</v>
      </c>
      <c r="G9" s="6">
        <v>30</v>
      </c>
      <c r="H9" s="6">
        <v>24</v>
      </c>
      <c r="I9" s="6">
        <v>6</v>
      </c>
      <c r="J9" s="6">
        <v>2</v>
      </c>
      <c r="K9" s="16" t="s">
        <v>50</v>
      </c>
      <c r="L9" s="16"/>
      <c r="M9" s="16"/>
      <c r="N9" s="16"/>
      <c r="O9" s="16"/>
      <c r="P9" s="16"/>
      <c r="Q9" s="21" t="s">
        <v>51</v>
      </c>
      <c r="R9" s="6"/>
      <c r="S9" s="6" t="s">
        <v>43</v>
      </c>
    </row>
    <row r="10" spans="1:19" ht="22.5" x14ac:dyDescent="0.2">
      <c r="A10" s="99"/>
      <c r="B10" s="99"/>
      <c r="C10" s="6">
        <v>4</v>
      </c>
      <c r="D10" s="6" t="s">
        <v>52</v>
      </c>
      <c r="E10" s="6" t="s">
        <v>53</v>
      </c>
      <c r="F10" s="6" t="s">
        <v>40</v>
      </c>
      <c r="G10" s="6">
        <v>36</v>
      </c>
      <c r="H10" s="6">
        <v>28</v>
      </c>
      <c r="I10" s="6">
        <v>8</v>
      </c>
      <c r="J10" s="6">
        <v>2</v>
      </c>
      <c r="K10" s="59"/>
      <c r="L10" s="16" t="s">
        <v>54</v>
      </c>
      <c r="M10" s="16"/>
      <c r="N10" s="16"/>
      <c r="O10" s="16"/>
      <c r="P10" s="16"/>
      <c r="Q10" s="21" t="s">
        <v>51</v>
      </c>
      <c r="R10" s="6"/>
      <c r="S10" s="6" t="s">
        <v>43</v>
      </c>
    </row>
    <row r="11" spans="1:19" ht="45" x14ac:dyDescent="0.2">
      <c r="A11" s="99"/>
      <c r="B11" s="99"/>
      <c r="C11" s="6">
        <v>5</v>
      </c>
      <c r="D11" s="6" t="s">
        <v>55</v>
      </c>
      <c r="E11" s="6" t="s">
        <v>56</v>
      </c>
      <c r="F11" s="6" t="s">
        <v>57</v>
      </c>
      <c r="G11" s="6">
        <v>54</v>
      </c>
      <c r="H11" s="6">
        <v>54</v>
      </c>
      <c r="I11" s="6">
        <v>0</v>
      </c>
      <c r="J11" s="6">
        <v>3</v>
      </c>
      <c r="K11" s="6"/>
      <c r="L11" s="6"/>
      <c r="M11" s="6" t="s">
        <v>58</v>
      </c>
      <c r="N11" s="16"/>
      <c r="O11" s="16"/>
      <c r="P11" s="16"/>
      <c r="Q11" s="21" t="s">
        <v>51</v>
      </c>
      <c r="R11" s="16"/>
      <c r="S11" s="6" t="s">
        <v>43</v>
      </c>
    </row>
    <row r="12" spans="1:19" ht="45" x14ac:dyDescent="0.2">
      <c r="A12" s="99"/>
      <c r="B12" s="99"/>
      <c r="C12" s="6">
        <v>6</v>
      </c>
      <c r="D12" s="6" t="s">
        <v>59</v>
      </c>
      <c r="E12" s="6" t="s">
        <v>60</v>
      </c>
      <c r="F12" s="6" t="s">
        <v>40</v>
      </c>
      <c r="G12" s="6">
        <v>36</v>
      </c>
      <c r="H12" s="6">
        <v>28</v>
      </c>
      <c r="I12" s="6">
        <v>8</v>
      </c>
      <c r="J12" s="6">
        <v>2</v>
      </c>
      <c r="K12" s="16"/>
      <c r="L12" s="16"/>
      <c r="M12" s="16"/>
      <c r="N12" s="16" t="s">
        <v>54</v>
      </c>
      <c r="O12" s="16"/>
      <c r="P12" s="16"/>
      <c r="Q12" s="21" t="s">
        <v>51</v>
      </c>
      <c r="R12" s="16"/>
      <c r="S12" s="6" t="s">
        <v>43</v>
      </c>
    </row>
    <row r="13" spans="1:19" ht="33.75" x14ac:dyDescent="0.2">
      <c r="A13" s="99"/>
      <c r="B13" s="99"/>
      <c r="C13" s="6">
        <v>7</v>
      </c>
      <c r="D13" s="6" t="s">
        <v>61</v>
      </c>
      <c r="E13" s="6" t="s">
        <v>62</v>
      </c>
      <c r="F13" s="6" t="s">
        <v>40</v>
      </c>
      <c r="G13" s="6">
        <v>30</v>
      </c>
      <c r="H13" s="6">
        <v>20</v>
      </c>
      <c r="I13" s="6">
        <v>10</v>
      </c>
      <c r="J13" s="6">
        <v>1.4</v>
      </c>
      <c r="K13" s="16" t="s">
        <v>63</v>
      </c>
      <c r="L13" s="16"/>
      <c r="M13" s="16"/>
      <c r="N13" s="16"/>
      <c r="O13" s="16"/>
      <c r="P13" s="16"/>
      <c r="Q13" s="16" t="s">
        <v>42</v>
      </c>
      <c r="R13" s="16"/>
      <c r="S13" s="6" t="s">
        <v>43</v>
      </c>
    </row>
    <row r="14" spans="1:19" ht="22.5" x14ac:dyDescent="0.2">
      <c r="A14" s="99"/>
      <c r="B14" s="99"/>
      <c r="C14" s="6">
        <v>8</v>
      </c>
      <c r="D14" s="6" t="s">
        <v>64</v>
      </c>
      <c r="E14" s="6" t="s">
        <v>65</v>
      </c>
      <c r="F14" s="6" t="s">
        <v>40</v>
      </c>
      <c r="G14" s="6">
        <v>6</v>
      </c>
      <c r="H14" s="6">
        <v>4</v>
      </c>
      <c r="I14" s="6">
        <v>2</v>
      </c>
      <c r="J14" s="6">
        <v>0.2</v>
      </c>
      <c r="K14" s="16"/>
      <c r="L14" s="16" t="s">
        <v>66</v>
      </c>
      <c r="M14" s="16"/>
      <c r="N14" s="16"/>
      <c r="O14" s="16"/>
      <c r="P14" s="16"/>
      <c r="Q14" s="16" t="s">
        <v>42</v>
      </c>
      <c r="R14" s="16"/>
      <c r="S14" s="6" t="s">
        <v>43</v>
      </c>
    </row>
    <row r="15" spans="1:19" ht="22.5" x14ac:dyDescent="0.2">
      <c r="A15" s="99"/>
      <c r="B15" s="99"/>
      <c r="C15" s="6">
        <v>9</v>
      </c>
      <c r="D15" s="6" t="s">
        <v>67</v>
      </c>
      <c r="E15" s="6" t="s">
        <v>68</v>
      </c>
      <c r="F15" s="6" t="s">
        <v>40</v>
      </c>
      <c r="G15" s="6">
        <v>6</v>
      </c>
      <c r="H15" s="6">
        <v>4</v>
      </c>
      <c r="I15" s="6">
        <v>2</v>
      </c>
      <c r="J15" s="6">
        <v>0.2</v>
      </c>
      <c r="K15" s="16"/>
      <c r="L15" s="16"/>
      <c r="M15" s="16" t="s">
        <v>66</v>
      </c>
      <c r="N15" s="16"/>
      <c r="O15" s="16"/>
      <c r="P15" s="16"/>
      <c r="Q15" s="16" t="s">
        <v>42</v>
      </c>
      <c r="R15" s="16"/>
      <c r="S15" s="6" t="s">
        <v>43</v>
      </c>
    </row>
    <row r="16" spans="1:19" ht="22.5" x14ac:dyDescent="0.2">
      <c r="A16" s="99"/>
      <c r="B16" s="99"/>
      <c r="C16" s="6">
        <v>10</v>
      </c>
      <c r="D16" s="6" t="s">
        <v>69</v>
      </c>
      <c r="E16" s="6" t="s">
        <v>70</v>
      </c>
      <c r="F16" s="6" t="s">
        <v>40</v>
      </c>
      <c r="G16" s="6">
        <v>6</v>
      </c>
      <c r="H16" s="6">
        <v>4</v>
      </c>
      <c r="I16" s="6">
        <v>2</v>
      </c>
      <c r="J16" s="6">
        <v>0.2</v>
      </c>
      <c r="K16" s="16"/>
      <c r="L16" s="16"/>
      <c r="M16" s="16"/>
      <c r="N16" s="16" t="s">
        <v>66</v>
      </c>
      <c r="O16" s="16"/>
      <c r="P16" s="16"/>
      <c r="Q16" s="16" t="s">
        <v>42</v>
      </c>
      <c r="R16" s="16"/>
      <c r="S16" s="6" t="s">
        <v>43</v>
      </c>
    </row>
    <row r="17" spans="1:19" ht="22.5" x14ac:dyDescent="0.2">
      <c r="A17" s="99"/>
      <c r="B17" s="99"/>
      <c r="C17" s="6">
        <v>11</v>
      </c>
      <c r="D17" s="6" t="s">
        <v>71</v>
      </c>
      <c r="E17" s="6" t="s">
        <v>72</v>
      </c>
      <c r="F17" s="6" t="s">
        <v>40</v>
      </c>
      <c r="G17" s="6">
        <v>30</v>
      </c>
      <c r="H17" s="6">
        <v>15</v>
      </c>
      <c r="I17" s="6">
        <v>15</v>
      </c>
      <c r="J17" s="6">
        <v>2</v>
      </c>
      <c r="K17" s="16" t="s">
        <v>50</v>
      </c>
      <c r="L17" s="16"/>
      <c r="M17" s="16"/>
      <c r="N17" s="16"/>
      <c r="O17" s="16"/>
      <c r="P17" s="16"/>
      <c r="Q17" s="16" t="s">
        <v>42</v>
      </c>
      <c r="R17" s="16"/>
      <c r="S17" s="6" t="s">
        <v>73</v>
      </c>
    </row>
    <row r="18" spans="1:19" ht="22.5" x14ac:dyDescent="0.2">
      <c r="A18" s="99"/>
      <c r="B18" s="99"/>
      <c r="C18" s="6">
        <v>12</v>
      </c>
      <c r="D18" s="6" t="s">
        <v>74</v>
      </c>
      <c r="E18" s="6" t="s">
        <v>75</v>
      </c>
      <c r="F18" s="6" t="s">
        <v>40</v>
      </c>
      <c r="G18" s="6">
        <v>36</v>
      </c>
      <c r="H18" s="6">
        <v>18</v>
      </c>
      <c r="I18" s="6">
        <v>18</v>
      </c>
      <c r="J18" s="6">
        <v>2</v>
      </c>
      <c r="K18" s="16"/>
      <c r="L18" s="16" t="s">
        <v>54</v>
      </c>
      <c r="M18" s="16"/>
      <c r="N18" s="16"/>
      <c r="O18" s="16"/>
      <c r="P18" s="16"/>
      <c r="Q18" s="16" t="s">
        <v>42</v>
      </c>
      <c r="R18" s="16"/>
      <c r="S18" s="6" t="s">
        <v>73</v>
      </c>
    </row>
    <row r="19" spans="1:19" ht="22.5" x14ac:dyDescent="0.2">
      <c r="A19" s="99"/>
      <c r="B19" s="99"/>
      <c r="C19" s="6">
        <v>13</v>
      </c>
      <c r="D19" s="6" t="s">
        <v>76</v>
      </c>
      <c r="E19" s="6" t="s">
        <v>77</v>
      </c>
      <c r="F19" s="6" t="s">
        <v>40</v>
      </c>
      <c r="G19" s="6">
        <v>36</v>
      </c>
      <c r="H19" s="6">
        <v>18</v>
      </c>
      <c r="I19" s="6">
        <v>18</v>
      </c>
      <c r="J19" s="6">
        <v>2</v>
      </c>
      <c r="K19" s="16"/>
      <c r="L19" s="16"/>
      <c r="M19" s="16" t="s">
        <v>54</v>
      </c>
      <c r="N19" s="16"/>
      <c r="O19" s="16"/>
      <c r="P19" s="16"/>
      <c r="Q19" s="16" t="s">
        <v>42</v>
      </c>
      <c r="R19" s="16"/>
      <c r="S19" s="6" t="s">
        <v>73</v>
      </c>
    </row>
    <row r="20" spans="1:19" ht="22.5" x14ac:dyDescent="0.2">
      <c r="A20" s="99"/>
      <c r="B20" s="99"/>
      <c r="C20" s="6">
        <v>14</v>
      </c>
      <c r="D20" s="6" t="s">
        <v>78</v>
      </c>
      <c r="E20" s="6" t="s">
        <v>79</v>
      </c>
      <c r="F20" s="6" t="s">
        <v>40</v>
      </c>
      <c r="G20" s="6">
        <v>36</v>
      </c>
      <c r="H20" s="6">
        <v>18</v>
      </c>
      <c r="I20" s="6">
        <v>18</v>
      </c>
      <c r="J20" s="6">
        <v>2</v>
      </c>
      <c r="K20" s="16"/>
      <c r="L20" s="16"/>
      <c r="M20" s="16"/>
      <c r="N20" s="16" t="s">
        <v>54</v>
      </c>
      <c r="O20" s="16"/>
      <c r="P20" s="16"/>
      <c r="Q20" s="16" t="s">
        <v>42</v>
      </c>
      <c r="R20" s="16"/>
      <c r="S20" s="6" t="s">
        <v>73</v>
      </c>
    </row>
    <row r="21" spans="1:19" ht="33.75" x14ac:dyDescent="0.2">
      <c r="A21" s="99"/>
      <c r="B21" s="99"/>
      <c r="C21" s="6">
        <v>15</v>
      </c>
      <c r="D21" s="6" t="s">
        <v>80</v>
      </c>
      <c r="E21" s="6" t="s">
        <v>81</v>
      </c>
      <c r="F21" s="6" t="s">
        <v>57</v>
      </c>
      <c r="G21" s="6">
        <v>8</v>
      </c>
      <c r="H21" s="6">
        <v>4</v>
      </c>
      <c r="I21" s="6">
        <v>4</v>
      </c>
      <c r="J21" s="6">
        <v>0.5</v>
      </c>
      <c r="K21" s="16" t="s">
        <v>82</v>
      </c>
      <c r="L21" s="16"/>
      <c r="M21" s="16"/>
      <c r="N21" s="16"/>
      <c r="O21" s="16"/>
      <c r="P21" s="16"/>
      <c r="Q21" s="16" t="s">
        <v>42</v>
      </c>
      <c r="R21" s="16"/>
      <c r="S21" s="6" t="s">
        <v>43</v>
      </c>
    </row>
    <row r="22" spans="1:19" ht="33.75" x14ac:dyDescent="0.2">
      <c r="A22" s="99"/>
      <c r="B22" s="99"/>
      <c r="C22" s="6">
        <v>16</v>
      </c>
      <c r="D22" s="6" t="s">
        <v>83</v>
      </c>
      <c r="E22" s="6" t="s">
        <v>84</v>
      </c>
      <c r="F22" s="6" t="s">
        <v>57</v>
      </c>
      <c r="G22" s="6">
        <v>8</v>
      </c>
      <c r="H22" s="6">
        <v>4</v>
      </c>
      <c r="I22" s="6">
        <v>4</v>
      </c>
      <c r="J22" s="6">
        <v>0.5</v>
      </c>
      <c r="K22" s="16"/>
      <c r="L22" s="16" t="s">
        <v>82</v>
      </c>
      <c r="M22" s="16"/>
      <c r="N22" s="16"/>
      <c r="O22" s="16"/>
      <c r="P22" s="16"/>
      <c r="Q22" s="16" t="s">
        <v>42</v>
      </c>
      <c r="R22" s="16"/>
      <c r="S22" s="6" t="s">
        <v>43</v>
      </c>
    </row>
    <row r="23" spans="1:19" ht="33.75" x14ac:dyDescent="0.2">
      <c r="A23" s="99"/>
      <c r="B23" s="99"/>
      <c r="C23" s="6">
        <v>17</v>
      </c>
      <c r="D23" s="6" t="s">
        <v>85</v>
      </c>
      <c r="E23" s="6" t="s">
        <v>86</v>
      </c>
      <c r="F23" s="6" t="s">
        <v>57</v>
      </c>
      <c r="G23" s="6">
        <v>8</v>
      </c>
      <c r="H23" s="6">
        <v>4</v>
      </c>
      <c r="I23" s="6">
        <v>4</v>
      </c>
      <c r="J23" s="6">
        <v>0.5</v>
      </c>
      <c r="K23" s="16"/>
      <c r="L23" s="16"/>
      <c r="M23" s="16" t="s">
        <v>82</v>
      </c>
      <c r="N23" s="16"/>
      <c r="O23" s="16"/>
      <c r="P23" s="16"/>
      <c r="Q23" s="16" t="s">
        <v>42</v>
      </c>
      <c r="R23" s="16"/>
      <c r="S23" s="6" t="s">
        <v>43</v>
      </c>
    </row>
    <row r="24" spans="1:19" ht="33.75" x14ac:dyDescent="0.2">
      <c r="A24" s="99"/>
      <c r="B24" s="99"/>
      <c r="C24" s="6">
        <v>18</v>
      </c>
      <c r="D24" s="6" t="s">
        <v>87</v>
      </c>
      <c r="E24" s="6" t="s">
        <v>88</v>
      </c>
      <c r="F24" s="6" t="s">
        <v>57</v>
      </c>
      <c r="G24" s="6">
        <v>8</v>
      </c>
      <c r="H24" s="6">
        <v>4</v>
      </c>
      <c r="I24" s="6">
        <v>4</v>
      </c>
      <c r="J24" s="6">
        <v>0.5</v>
      </c>
      <c r="K24" s="16"/>
      <c r="L24" s="16"/>
      <c r="M24" s="16"/>
      <c r="N24" s="16" t="s">
        <v>82</v>
      </c>
      <c r="O24" s="16"/>
      <c r="P24" s="16"/>
      <c r="Q24" s="16" t="s">
        <v>42</v>
      </c>
      <c r="R24" s="16"/>
      <c r="S24" s="6" t="s">
        <v>43</v>
      </c>
    </row>
    <row r="25" spans="1:19" ht="22.5" x14ac:dyDescent="0.2">
      <c r="A25" s="99"/>
      <c r="B25" s="99"/>
      <c r="C25" s="6">
        <v>20</v>
      </c>
      <c r="D25" s="6" t="s">
        <v>89</v>
      </c>
      <c r="E25" s="6" t="s">
        <v>90</v>
      </c>
      <c r="F25" s="6" t="s">
        <v>57</v>
      </c>
      <c r="G25" s="6">
        <v>18</v>
      </c>
      <c r="H25" s="6">
        <v>18</v>
      </c>
      <c r="I25" s="6">
        <v>0</v>
      </c>
      <c r="J25" s="6">
        <v>1</v>
      </c>
      <c r="K25" s="16" t="s">
        <v>91</v>
      </c>
      <c r="L25" s="16"/>
      <c r="M25" s="16"/>
      <c r="N25" s="16"/>
      <c r="O25" s="16"/>
      <c r="P25" s="16"/>
      <c r="Q25" s="16" t="s">
        <v>42</v>
      </c>
      <c r="R25" s="16"/>
      <c r="S25" s="6" t="s">
        <v>43</v>
      </c>
    </row>
    <row r="26" spans="1:19" ht="22.5" x14ac:dyDescent="0.2">
      <c r="A26" s="99"/>
      <c r="B26" s="99"/>
      <c r="C26" s="6">
        <v>21</v>
      </c>
      <c r="D26" s="6" t="s">
        <v>92</v>
      </c>
      <c r="E26" s="6" t="s">
        <v>93</v>
      </c>
      <c r="F26" s="6" t="s">
        <v>40</v>
      </c>
      <c r="G26" s="6">
        <v>30</v>
      </c>
      <c r="H26" s="6">
        <v>20</v>
      </c>
      <c r="I26" s="6">
        <v>10</v>
      </c>
      <c r="J26" s="6">
        <v>2</v>
      </c>
      <c r="K26" s="16" t="s">
        <v>94</v>
      </c>
      <c r="L26" s="16"/>
      <c r="M26" s="16"/>
      <c r="N26" s="16"/>
      <c r="O26" s="16"/>
      <c r="P26" s="16"/>
      <c r="Q26" s="16" t="s">
        <v>42</v>
      </c>
      <c r="R26" s="16"/>
      <c r="S26" s="6" t="s">
        <v>95</v>
      </c>
    </row>
    <row r="27" spans="1:19" x14ac:dyDescent="0.2">
      <c r="A27" s="99"/>
      <c r="B27" s="99"/>
      <c r="C27" s="6">
        <v>22</v>
      </c>
      <c r="D27" s="6" t="s">
        <v>96</v>
      </c>
      <c r="E27" s="6" t="s">
        <v>97</v>
      </c>
      <c r="F27" s="6" t="s">
        <v>40</v>
      </c>
      <c r="G27" s="6">
        <v>60</v>
      </c>
      <c r="H27" s="6">
        <v>30</v>
      </c>
      <c r="I27" s="6">
        <v>30</v>
      </c>
      <c r="J27" s="6">
        <v>4</v>
      </c>
      <c r="K27" s="16"/>
      <c r="L27" s="16"/>
      <c r="M27" s="16"/>
      <c r="N27" s="16" t="s">
        <v>98</v>
      </c>
      <c r="O27" s="16"/>
      <c r="P27" s="16"/>
      <c r="Q27" s="16" t="s">
        <v>42</v>
      </c>
      <c r="R27" s="16"/>
      <c r="S27" s="6" t="s">
        <v>43</v>
      </c>
    </row>
    <row r="28" spans="1:19" x14ac:dyDescent="0.2">
      <c r="A28" s="99"/>
      <c r="B28" s="99"/>
      <c r="C28" s="6">
        <v>23</v>
      </c>
      <c r="D28" s="6" t="s">
        <v>99</v>
      </c>
      <c r="E28" s="6" t="s">
        <v>100</v>
      </c>
      <c r="F28" s="6" t="s">
        <v>101</v>
      </c>
      <c r="G28" s="6">
        <v>252</v>
      </c>
      <c r="H28" s="6">
        <v>0</v>
      </c>
      <c r="I28" s="6">
        <v>252</v>
      </c>
      <c r="J28" s="6">
        <v>14</v>
      </c>
      <c r="K28" s="16"/>
      <c r="L28" s="16"/>
      <c r="M28" s="16"/>
      <c r="N28" s="16"/>
      <c r="O28" s="59"/>
      <c r="P28" s="16" t="s">
        <v>102</v>
      </c>
      <c r="Q28" s="16" t="s">
        <v>42</v>
      </c>
      <c r="R28" s="16"/>
      <c r="S28" s="6" t="s">
        <v>43</v>
      </c>
    </row>
    <row r="29" spans="1:19" x14ac:dyDescent="0.2">
      <c r="A29" s="99"/>
      <c r="B29" s="99"/>
      <c r="C29" s="6">
        <v>24</v>
      </c>
      <c r="D29" s="6" t="s">
        <v>103</v>
      </c>
      <c r="E29" s="6" t="s">
        <v>104</v>
      </c>
      <c r="F29" s="6" t="s">
        <v>40</v>
      </c>
      <c r="G29" s="6">
        <v>120</v>
      </c>
      <c r="H29" s="6">
        <v>60</v>
      </c>
      <c r="I29" s="6">
        <v>60</v>
      </c>
      <c r="J29" s="6">
        <v>4</v>
      </c>
      <c r="K29" s="16"/>
      <c r="L29" s="16"/>
      <c r="M29" s="16"/>
      <c r="N29" s="16"/>
      <c r="O29" s="16" t="s">
        <v>105</v>
      </c>
      <c r="P29" s="16"/>
      <c r="Q29" s="16" t="s">
        <v>42</v>
      </c>
      <c r="R29" s="16"/>
      <c r="S29" s="6" t="s">
        <v>43</v>
      </c>
    </row>
    <row r="30" spans="1:19" x14ac:dyDescent="0.2">
      <c r="A30" s="99"/>
      <c r="B30" s="100"/>
      <c r="C30" s="92" t="s">
        <v>106</v>
      </c>
      <c r="D30" s="92"/>
      <c r="E30" s="92"/>
      <c r="F30" s="92"/>
      <c r="G30" s="8">
        <f>SUM(G7:G29)-G27-G29</f>
        <v>766</v>
      </c>
      <c r="H30" s="8">
        <f>SUM(H7:H29)-H27-H29</f>
        <v>340</v>
      </c>
      <c r="I30" s="8">
        <f>SUM(I7:I29)-I27-I29</f>
        <v>426</v>
      </c>
      <c r="J30" s="8">
        <f>SUM(J7:J29)-J27-J29</f>
        <v>43</v>
      </c>
      <c r="K30" s="18"/>
      <c r="L30" s="18"/>
      <c r="M30" s="18"/>
      <c r="N30" s="18"/>
      <c r="O30" s="18"/>
      <c r="P30" s="18"/>
      <c r="Q30" s="8"/>
      <c r="R30" s="8"/>
      <c r="S30" s="6"/>
    </row>
    <row r="31" spans="1:19" ht="22.5" x14ac:dyDescent="0.2">
      <c r="A31" s="99"/>
      <c r="B31" s="98" t="s">
        <v>11</v>
      </c>
      <c r="C31" s="6">
        <v>1</v>
      </c>
      <c r="D31" s="6" t="s">
        <v>107</v>
      </c>
      <c r="E31" s="6" t="s">
        <v>108</v>
      </c>
      <c r="F31" s="6" t="s">
        <v>40</v>
      </c>
      <c r="G31" s="6">
        <v>30</v>
      </c>
      <c r="H31" s="6">
        <v>15</v>
      </c>
      <c r="I31" s="6">
        <v>15</v>
      </c>
      <c r="J31" s="6">
        <v>2</v>
      </c>
      <c r="K31" s="16" t="s">
        <v>50</v>
      </c>
      <c r="L31" s="16"/>
      <c r="M31" s="16"/>
      <c r="N31" s="16"/>
      <c r="O31" s="16"/>
      <c r="P31" s="16"/>
      <c r="Q31" s="21" t="s">
        <v>51</v>
      </c>
      <c r="R31" s="16"/>
      <c r="S31" s="6" t="s">
        <v>109</v>
      </c>
    </row>
    <row r="32" spans="1:19" ht="22.5" x14ac:dyDescent="0.2">
      <c r="A32" s="99"/>
      <c r="B32" s="99"/>
      <c r="C32" s="6">
        <v>2</v>
      </c>
      <c r="D32" s="6" t="s">
        <v>110</v>
      </c>
      <c r="E32" s="6" t="s">
        <v>111</v>
      </c>
      <c r="F32" s="6" t="s">
        <v>40</v>
      </c>
      <c r="G32" s="6">
        <v>36</v>
      </c>
      <c r="H32" s="6">
        <v>18</v>
      </c>
      <c r="I32" s="6">
        <v>18</v>
      </c>
      <c r="J32" s="6">
        <v>2</v>
      </c>
      <c r="K32" s="16"/>
      <c r="L32" s="16" t="s">
        <v>54</v>
      </c>
      <c r="M32" s="16"/>
      <c r="N32" s="16"/>
      <c r="O32" s="16"/>
      <c r="P32" s="16"/>
      <c r="Q32" s="21" t="s">
        <v>51</v>
      </c>
      <c r="R32" s="16"/>
      <c r="S32" s="6" t="s">
        <v>109</v>
      </c>
    </row>
    <row r="33" spans="1:19" ht="22.5" x14ac:dyDescent="0.2">
      <c r="A33" s="99"/>
      <c r="B33" s="99"/>
      <c r="C33" s="6">
        <v>3</v>
      </c>
      <c r="D33" s="6" t="s">
        <v>112</v>
      </c>
      <c r="E33" s="6" t="s">
        <v>113</v>
      </c>
      <c r="F33" s="6" t="s">
        <v>40</v>
      </c>
      <c r="G33" s="6">
        <v>60</v>
      </c>
      <c r="H33" s="6">
        <v>30</v>
      </c>
      <c r="I33" s="6">
        <v>30</v>
      </c>
      <c r="J33" s="6">
        <v>4</v>
      </c>
      <c r="K33" s="16" t="s">
        <v>114</v>
      </c>
      <c r="L33" s="16"/>
      <c r="M33" s="16"/>
      <c r="N33" s="16"/>
      <c r="O33" s="16"/>
      <c r="P33" s="16"/>
      <c r="Q33" s="21" t="s">
        <v>51</v>
      </c>
      <c r="R33" s="16"/>
      <c r="S33" s="6" t="s">
        <v>115</v>
      </c>
    </row>
    <row r="34" spans="1:19" ht="22.5" x14ac:dyDescent="0.2">
      <c r="A34" s="99"/>
      <c r="B34" s="99"/>
      <c r="C34" s="6">
        <v>4</v>
      </c>
      <c r="D34" s="6" t="s">
        <v>116</v>
      </c>
      <c r="E34" s="6" t="s">
        <v>117</v>
      </c>
      <c r="F34" s="6" t="s">
        <v>57</v>
      </c>
      <c r="G34" s="6">
        <v>30</v>
      </c>
      <c r="H34" s="6">
        <v>30</v>
      </c>
      <c r="I34" s="6">
        <v>0</v>
      </c>
      <c r="J34" s="6">
        <v>2</v>
      </c>
      <c r="K34" s="16" t="s">
        <v>50</v>
      </c>
      <c r="L34" s="16"/>
      <c r="M34" s="16"/>
      <c r="N34" s="16"/>
      <c r="O34" s="16"/>
      <c r="P34" s="16"/>
      <c r="Q34" s="21" t="s">
        <v>51</v>
      </c>
      <c r="R34" s="16"/>
      <c r="S34" s="6" t="s">
        <v>118</v>
      </c>
    </row>
    <row r="35" spans="1:19" ht="22.5" x14ac:dyDescent="0.2">
      <c r="A35" s="99"/>
      <c r="B35" s="99"/>
      <c r="C35" s="6">
        <v>5</v>
      </c>
      <c r="D35" s="6" t="s">
        <v>119</v>
      </c>
      <c r="E35" s="6" t="s">
        <v>120</v>
      </c>
      <c r="F35" s="6" t="s">
        <v>57</v>
      </c>
      <c r="G35" s="6">
        <v>36</v>
      </c>
      <c r="H35" s="6">
        <v>36</v>
      </c>
      <c r="I35" s="6">
        <v>0</v>
      </c>
      <c r="J35" s="6">
        <v>2</v>
      </c>
      <c r="K35" s="16"/>
      <c r="L35" s="16" t="s">
        <v>54</v>
      </c>
      <c r="M35" s="16"/>
      <c r="N35" s="16"/>
      <c r="O35" s="16"/>
      <c r="P35" s="16"/>
      <c r="Q35" s="21" t="s">
        <v>51</v>
      </c>
      <c r="R35" s="16"/>
      <c r="S35" s="6" t="s">
        <v>118</v>
      </c>
    </row>
    <row r="36" spans="1:19" ht="22.5" x14ac:dyDescent="0.2">
      <c r="A36" s="99"/>
      <c r="B36" s="99"/>
      <c r="C36" s="6">
        <v>6</v>
      </c>
      <c r="D36" s="6" t="s">
        <v>121</v>
      </c>
      <c r="E36" s="6" t="s">
        <v>122</v>
      </c>
      <c r="F36" s="6" t="s">
        <v>40</v>
      </c>
      <c r="G36" s="6">
        <v>15</v>
      </c>
      <c r="H36" s="6">
        <v>10</v>
      </c>
      <c r="I36" s="6">
        <v>5</v>
      </c>
      <c r="J36" s="6">
        <v>1</v>
      </c>
      <c r="K36" s="16" t="s">
        <v>63</v>
      </c>
      <c r="L36" s="16"/>
      <c r="M36" s="16"/>
      <c r="N36" s="16"/>
      <c r="O36" s="16"/>
      <c r="P36" s="16"/>
      <c r="Q36" s="16" t="s">
        <v>42</v>
      </c>
      <c r="R36" s="16"/>
      <c r="S36" s="6" t="s">
        <v>43</v>
      </c>
    </row>
    <row r="37" spans="1:19" ht="22.5" x14ac:dyDescent="0.2">
      <c r="A37" s="99"/>
      <c r="B37" s="99"/>
      <c r="C37" s="6">
        <v>7</v>
      </c>
      <c r="D37" s="6" t="s">
        <v>123</v>
      </c>
      <c r="E37" s="6" t="s">
        <v>124</v>
      </c>
      <c r="F37" s="6" t="s">
        <v>40</v>
      </c>
      <c r="G37" s="6">
        <v>18</v>
      </c>
      <c r="H37" s="6">
        <v>9</v>
      </c>
      <c r="I37" s="6">
        <v>9</v>
      </c>
      <c r="J37" s="6">
        <v>1</v>
      </c>
      <c r="K37" s="16"/>
      <c r="L37" s="16" t="s">
        <v>125</v>
      </c>
      <c r="M37" s="16"/>
      <c r="N37" s="16"/>
      <c r="O37" s="16"/>
      <c r="P37" s="16"/>
      <c r="Q37" s="16" t="s">
        <v>42</v>
      </c>
      <c r="R37" s="16"/>
      <c r="S37" s="6" t="s">
        <v>43</v>
      </c>
    </row>
    <row r="38" spans="1:19" ht="22.5" x14ac:dyDescent="0.2">
      <c r="A38" s="99"/>
      <c r="B38" s="99"/>
      <c r="C38" s="6">
        <v>8</v>
      </c>
      <c r="D38" s="6" t="s">
        <v>126</v>
      </c>
      <c r="E38" s="6" t="s">
        <v>127</v>
      </c>
      <c r="F38" s="6" t="s">
        <v>57</v>
      </c>
      <c r="G38" s="6">
        <v>36</v>
      </c>
      <c r="H38" s="6">
        <v>36</v>
      </c>
      <c r="I38" s="6">
        <v>0</v>
      </c>
      <c r="J38" s="6">
        <v>2</v>
      </c>
      <c r="K38" s="16"/>
      <c r="L38" s="16"/>
      <c r="M38" s="16"/>
      <c r="N38" s="16"/>
      <c r="O38" s="16" t="s">
        <v>54</v>
      </c>
      <c r="P38" s="16"/>
      <c r="Q38" s="21" t="s">
        <v>51</v>
      </c>
      <c r="R38" s="16"/>
      <c r="S38" s="6" t="s">
        <v>128</v>
      </c>
    </row>
    <row r="39" spans="1:19" ht="22.5" x14ac:dyDescent="0.2">
      <c r="A39" s="99"/>
      <c r="B39" s="99"/>
      <c r="C39" s="6">
        <v>9</v>
      </c>
      <c r="D39" s="6" t="s">
        <v>129</v>
      </c>
      <c r="E39" s="6" t="s">
        <v>130</v>
      </c>
      <c r="F39" s="6" t="s">
        <v>40</v>
      </c>
      <c r="G39" s="6">
        <v>15</v>
      </c>
      <c r="H39" s="6">
        <v>8</v>
      </c>
      <c r="I39" s="6">
        <v>7</v>
      </c>
      <c r="J39" s="6">
        <v>1</v>
      </c>
      <c r="K39" s="16" t="s">
        <v>63</v>
      </c>
      <c r="L39" s="16"/>
      <c r="M39" s="16"/>
      <c r="N39" s="16"/>
      <c r="O39" s="16"/>
      <c r="P39" s="16"/>
      <c r="Q39" s="21" t="s">
        <v>42</v>
      </c>
      <c r="R39" s="16"/>
      <c r="S39" s="6" t="s">
        <v>131</v>
      </c>
    </row>
    <row r="40" spans="1:19" ht="22.5" x14ac:dyDescent="0.2">
      <c r="A40" s="99"/>
      <c r="B40" s="99"/>
      <c r="C40" s="6">
        <v>10</v>
      </c>
      <c r="D40" s="6" t="s">
        <v>132</v>
      </c>
      <c r="E40" s="6" t="s">
        <v>133</v>
      </c>
      <c r="F40" s="6" t="s">
        <v>40</v>
      </c>
      <c r="G40" s="6">
        <v>18</v>
      </c>
      <c r="H40" s="6">
        <v>9</v>
      </c>
      <c r="I40" s="6">
        <v>9</v>
      </c>
      <c r="J40" s="6">
        <v>1</v>
      </c>
      <c r="K40" s="16"/>
      <c r="L40" s="16" t="s">
        <v>125</v>
      </c>
      <c r="M40" s="16"/>
      <c r="N40" s="16"/>
      <c r="O40" s="16"/>
      <c r="P40" s="16"/>
      <c r="Q40" s="21" t="s">
        <v>42</v>
      </c>
      <c r="R40" s="16"/>
      <c r="S40" s="6" t="s">
        <v>134</v>
      </c>
    </row>
    <row r="41" spans="1:19" x14ac:dyDescent="0.2">
      <c r="A41" s="99"/>
      <c r="B41" s="44"/>
      <c r="C41" s="6">
        <v>11</v>
      </c>
      <c r="D41" s="6" t="s">
        <v>135</v>
      </c>
      <c r="E41" s="6" t="s">
        <v>136</v>
      </c>
      <c r="F41" s="6" t="s">
        <v>40</v>
      </c>
      <c r="G41" s="6">
        <v>18</v>
      </c>
      <c r="H41" s="6">
        <v>12</v>
      </c>
      <c r="I41" s="6">
        <v>6</v>
      </c>
      <c r="J41" s="6">
        <v>1</v>
      </c>
      <c r="K41" s="16"/>
      <c r="L41" s="16"/>
      <c r="M41" s="16"/>
      <c r="N41" s="16"/>
      <c r="O41" s="16" t="s">
        <v>125</v>
      </c>
      <c r="P41" s="16"/>
      <c r="Q41" s="16" t="s">
        <v>42</v>
      </c>
      <c r="R41" s="16"/>
      <c r="S41" s="6" t="s">
        <v>43</v>
      </c>
    </row>
    <row r="42" spans="1:19" ht="22.5" x14ac:dyDescent="0.2">
      <c r="A42" s="99"/>
      <c r="B42" s="44" t="s">
        <v>137</v>
      </c>
      <c r="C42" s="6">
        <v>12</v>
      </c>
      <c r="D42" s="4" t="s">
        <v>138</v>
      </c>
      <c r="E42" s="4"/>
      <c r="F42" s="58"/>
      <c r="G42" s="6">
        <v>32</v>
      </c>
      <c r="H42" s="6">
        <v>16</v>
      </c>
      <c r="I42" s="6">
        <v>16</v>
      </c>
      <c r="J42" s="6">
        <v>2</v>
      </c>
      <c r="K42" s="16"/>
      <c r="L42" s="16"/>
      <c r="M42" s="16"/>
      <c r="N42" s="16" t="s">
        <v>54</v>
      </c>
      <c r="O42" s="16"/>
      <c r="P42" s="16"/>
      <c r="Q42" s="16" t="s">
        <v>42</v>
      </c>
      <c r="R42" s="16"/>
      <c r="S42" s="6"/>
    </row>
    <row r="43" spans="1:19" x14ac:dyDescent="0.2">
      <c r="A43" s="99"/>
      <c r="B43" s="44"/>
      <c r="C43" s="93" t="s">
        <v>106</v>
      </c>
      <c r="D43" s="94"/>
      <c r="E43" s="94"/>
      <c r="F43" s="95"/>
      <c r="G43" s="45">
        <f>SUM(G31:G42)-G33</f>
        <v>284</v>
      </c>
      <c r="H43" s="45">
        <f t="shared" ref="H43:J43" si="0">SUM(H31:H42)-H33</f>
        <v>199</v>
      </c>
      <c r="I43" s="45">
        <f t="shared" si="0"/>
        <v>85</v>
      </c>
      <c r="J43" s="45">
        <f t="shared" si="0"/>
        <v>17</v>
      </c>
      <c r="K43" s="26"/>
      <c r="L43" s="26"/>
      <c r="M43" s="26"/>
      <c r="N43" s="26"/>
      <c r="O43" s="26"/>
      <c r="P43" s="26"/>
      <c r="Q43" s="6"/>
      <c r="R43" s="6"/>
      <c r="S43" s="22"/>
    </row>
    <row r="44" spans="1:19" x14ac:dyDescent="0.2">
      <c r="A44" s="100"/>
      <c r="B44" s="93" t="s">
        <v>12</v>
      </c>
      <c r="C44" s="94"/>
      <c r="D44" s="94"/>
      <c r="E44" s="94"/>
      <c r="F44" s="95"/>
      <c r="G44" s="11">
        <f t="shared" ref="G44:J44" si="1">G43+G30</f>
        <v>1050</v>
      </c>
      <c r="H44" s="11">
        <f t="shared" si="1"/>
        <v>539</v>
      </c>
      <c r="I44" s="11">
        <f t="shared" si="1"/>
        <v>511</v>
      </c>
      <c r="J44" s="11">
        <f t="shared" si="1"/>
        <v>60</v>
      </c>
      <c r="K44" s="52">
        <v>9</v>
      </c>
      <c r="L44" s="52">
        <v>8</v>
      </c>
      <c r="M44" s="52">
        <v>3</v>
      </c>
      <c r="N44" s="52">
        <v>4</v>
      </c>
      <c r="O44" s="52">
        <v>3</v>
      </c>
      <c r="P44" s="52"/>
      <c r="Q44" s="8"/>
      <c r="R44" s="8"/>
      <c r="S44" s="22"/>
    </row>
    <row r="45" spans="1:19" x14ac:dyDescent="0.2">
      <c r="A45" s="48"/>
      <c r="B45" s="48"/>
      <c r="C45" s="48"/>
      <c r="D45" s="96" t="s">
        <v>139</v>
      </c>
      <c r="E45" s="96"/>
      <c r="F45" s="96"/>
      <c r="G45" s="96"/>
      <c r="H45" s="96"/>
      <c r="I45" s="96"/>
      <c r="J45" s="96"/>
      <c r="K45" s="96"/>
      <c r="L45" s="96"/>
      <c r="M45" s="96" t="s">
        <v>140</v>
      </c>
      <c r="N45" s="96"/>
      <c r="O45" s="96"/>
      <c r="P45" s="24"/>
      <c r="S45" s="60"/>
    </row>
    <row r="46" spans="1:19" ht="38.1" customHeight="1" x14ac:dyDescent="0.2">
      <c r="A46" s="97" t="s">
        <v>141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</row>
  </sheetData>
  <mergeCells count="30">
    <mergeCell ref="B44:F44"/>
    <mergeCell ref="D45:L45"/>
    <mergeCell ref="M45:O45"/>
    <mergeCell ref="A46:S46"/>
    <mergeCell ref="A3:A6"/>
    <mergeCell ref="A7:A44"/>
    <mergeCell ref="B3:B6"/>
    <mergeCell ref="B7:B30"/>
    <mergeCell ref="B31:B40"/>
    <mergeCell ref="C3:C6"/>
    <mergeCell ref="D3:D6"/>
    <mergeCell ref="E3:E6"/>
    <mergeCell ref="F3:F6"/>
    <mergeCell ref="G4:G6"/>
    <mergeCell ref="H4:H6"/>
    <mergeCell ref="I4:I6"/>
    <mergeCell ref="K4:L4"/>
    <mergeCell ref="M4:N4"/>
    <mergeCell ref="O4:P4"/>
    <mergeCell ref="C30:F30"/>
    <mergeCell ref="C43:F43"/>
    <mergeCell ref="J3:J6"/>
    <mergeCell ref="A1:S1"/>
    <mergeCell ref="A2:E2"/>
    <mergeCell ref="N2:S2"/>
    <mergeCell ref="G3:I3"/>
    <mergeCell ref="K3:P3"/>
    <mergeCell ref="Q3:Q6"/>
    <mergeCell ref="R3:R6"/>
    <mergeCell ref="S3:S6"/>
  </mergeCells>
  <phoneticPr fontId="10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4"/>
  <sheetViews>
    <sheetView tabSelected="1" workbookViewId="0">
      <selection activeCell="E17" sqref="E17"/>
    </sheetView>
  </sheetViews>
  <sheetFormatPr defaultColWidth="9" defaultRowHeight="14.25" x14ac:dyDescent="0.2"/>
  <cols>
    <col min="1" max="1" width="2.375" style="36" customWidth="1"/>
    <col min="2" max="2" width="3.25" style="36" customWidth="1"/>
    <col min="3" max="3" width="3.125" style="36" customWidth="1"/>
    <col min="4" max="4" width="24.5" style="37" customWidth="1"/>
    <col min="5" max="5" width="8.5" style="36" customWidth="1"/>
    <col min="6" max="6" width="2.625" style="36" customWidth="1"/>
    <col min="7" max="7" width="5.5" style="36" customWidth="1"/>
    <col min="8" max="9" width="4.875" style="36" customWidth="1"/>
    <col min="10" max="10" width="4" style="36" customWidth="1"/>
    <col min="11" max="16" width="4.5" style="38" customWidth="1"/>
    <col min="17" max="17" width="2.5" style="36" customWidth="1"/>
    <col min="18" max="18" width="5.625" style="36" customWidth="1"/>
    <col min="19" max="19" width="9.75" style="36" customWidth="1"/>
    <col min="20" max="20" width="9" style="36"/>
    <col min="21" max="21" width="8.625" style="36" customWidth="1"/>
    <col min="22" max="16384" width="9" style="36"/>
  </cols>
  <sheetData>
    <row r="1" spans="1:19" ht="18.75" x14ac:dyDescent="0.2">
      <c r="A1" s="83" t="s">
        <v>142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</row>
    <row r="2" spans="1:19" x14ac:dyDescent="0.2">
      <c r="A2" s="84" t="s">
        <v>19</v>
      </c>
      <c r="B2" s="84"/>
      <c r="C2" s="84"/>
      <c r="D2" s="111"/>
      <c r="E2" s="84"/>
      <c r="F2" s="2"/>
      <c r="G2" s="2"/>
      <c r="H2" s="2"/>
      <c r="I2" s="2"/>
      <c r="J2" s="2"/>
      <c r="K2" s="25"/>
      <c r="L2" s="34"/>
      <c r="M2" s="34"/>
      <c r="N2" s="85">
        <v>44862</v>
      </c>
      <c r="O2" s="86"/>
      <c r="P2" s="86"/>
      <c r="Q2" s="86"/>
      <c r="R2" s="86"/>
      <c r="S2" s="86"/>
    </row>
    <row r="3" spans="1:19" x14ac:dyDescent="0.2">
      <c r="A3" s="98" t="s">
        <v>20</v>
      </c>
      <c r="B3" s="98" t="s">
        <v>21</v>
      </c>
      <c r="C3" s="98" t="s">
        <v>22</v>
      </c>
      <c r="D3" s="101" t="s">
        <v>23</v>
      </c>
      <c r="E3" s="101" t="s">
        <v>24</v>
      </c>
      <c r="F3" s="98" t="s">
        <v>25</v>
      </c>
      <c r="G3" s="87" t="s">
        <v>26</v>
      </c>
      <c r="H3" s="88"/>
      <c r="I3" s="88"/>
      <c r="J3" s="107" t="s">
        <v>4</v>
      </c>
      <c r="K3" s="89" t="s">
        <v>27</v>
      </c>
      <c r="L3" s="90"/>
      <c r="M3" s="90"/>
      <c r="N3" s="90"/>
      <c r="O3" s="90"/>
      <c r="P3" s="91"/>
      <c r="Q3" s="108" t="s">
        <v>28</v>
      </c>
      <c r="R3" s="108" t="s">
        <v>143</v>
      </c>
      <c r="S3" s="98" t="s">
        <v>5</v>
      </c>
    </row>
    <row r="4" spans="1:19" x14ac:dyDescent="0.2">
      <c r="A4" s="99"/>
      <c r="B4" s="99"/>
      <c r="C4" s="99"/>
      <c r="D4" s="102"/>
      <c r="E4" s="102"/>
      <c r="F4" s="99"/>
      <c r="G4" s="98" t="s">
        <v>30</v>
      </c>
      <c r="H4" s="98" t="s">
        <v>31</v>
      </c>
      <c r="I4" s="104" t="s">
        <v>9</v>
      </c>
      <c r="J4" s="107"/>
      <c r="K4" s="89" t="s">
        <v>32</v>
      </c>
      <c r="L4" s="91"/>
      <c r="M4" s="89" t="s">
        <v>33</v>
      </c>
      <c r="N4" s="91"/>
      <c r="O4" s="89" t="s">
        <v>34</v>
      </c>
      <c r="P4" s="91"/>
      <c r="Q4" s="109"/>
      <c r="R4" s="109"/>
      <c r="S4" s="99"/>
    </row>
    <row r="5" spans="1:19" x14ac:dyDescent="0.2">
      <c r="A5" s="99"/>
      <c r="B5" s="99"/>
      <c r="C5" s="99"/>
      <c r="D5" s="102"/>
      <c r="E5" s="102"/>
      <c r="F5" s="99"/>
      <c r="G5" s="99"/>
      <c r="H5" s="99"/>
      <c r="I5" s="105"/>
      <c r="J5" s="107"/>
      <c r="K5" s="26">
        <v>1</v>
      </c>
      <c r="L5" s="26">
        <v>2</v>
      </c>
      <c r="M5" s="26">
        <v>3</v>
      </c>
      <c r="N5" s="26">
        <v>4</v>
      </c>
      <c r="O5" s="26">
        <v>5</v>
      </c>
      <c r="P5" s="26">
        <v>6</v>
      </c>
      <c r="Q5" s="109"/>
      <c r="R5" s="109"/>
      <c r="S5" s="99"/>
    </row>
    <row r="6" spans="1:19" x14ac:dyDescent="0.2">
      <c r="A6" s="100"/>
      <c r="B6" s="100"/>
      <c r="C6" s="100"/>
      <c r="D6" s="103"/>
      <c r="E6" s="103"/>
      <c r="F6" s="100"/>
      <c r="G6" s="100"/>
      <c r="H6" s="100"/>
      <c r="I6" s="106"/>
      <c r="J6" s="107"/>
      <c r="K6" s="16" t="s">
        <v>35</v>
      </c>
      <c r="L6" s="16">
        <v>18</v>
      </c>
      <c r="M6" s="16">
        <v>18</v>
      </c>
      <c r="N6" s="16">
        <v>18</v>
      </c>
      <c r="O6" s="16">
        <v>18</v>
      </c>
      <c r="P6" s="16">
        <v>18</v>
      </c>
      <c r="Q6" s="110"/>
      <c r="R6" s="110"/>
      <c r="S6" s="100"/>
    </row>
    <row r="7" spans="1:19" x14ac:dyDescent="0.2">
      <c r="A7" s="5"/>
      <c r="B7" s="5"/>
      <c r="C7" s="6">
        <v>1</v>
      </c>
      <c r="D7" s="6" t="s">
        <v>144</v>
      </c>
      <c r="E7" s="6" t="s">
        <v>145</v>
      </c>
      <c r="F7" s="6" t="s">
        <v>40</v>
      </c>
      <c r="G7" s="6">
        <v>30</v>
      </c>
      <c r="H7" s="6">
        <v>20</v>
      </c>
      <c r="I7" s="6">
        <v>10</v>
      </c>
      <c r="J7" s="6">
        <v>2</v>
      </c>
      <c r="K7" s="6" t="s">
        <v>50</v>
      </c>
      <c r="L7" s="6"/>
      <c r="M7" s="6"/>
      <c r="N7" s="6"/>
      <c r="O7" s="6"/>
      <c r="P7" s="16"/>
      <c r="Q7" s="6" t="s">
        <v>51</v>
      </c>
      <c r="R7" s="6" t="s">
        <v>146</v>
      </c>
      <c r="S7" s="98"/>
    </row>
    <row r="8" spans="1:19" x14ac:dyDescent="0.2">
      <c r="A8" s="5"/>
      <c r="B8" s="5"/>
      <c r="C8" s="6">
        <v>2</v>
      </c>
      <c r="D8" s="6" t="s">
        <v>147</v>
      </c>
      <c r="E8" s="6" t="s">
        <v>148</v>
      </c>
      <c r="F8" s="6" t="s">
        <v>40</v>
      </c>
      <c r="G8" s="6">
        <v>36</v>
      </c>
      <c r="H8" s="6">
        <v>24</v>
      </c>
      <c r="I8" s="6">
        <v>12</v>
      </c>
      <c r="J8" s="6">
        <v>2</v>
      </c>
      <c r="K8" s="6"/>
      <c r="L8" s="6" t="s">
        <v>54</v>
      </c>
      <c r="M8" s="6"/>
      <c r="N8" s="6"/>
      <c r="O8" s="6"/>
      <c r="P8" s="16"/>
      <c r="Q8" s="6" t="s">
        <v>51</v>
      </c>
      <c r="R8" s="6" t="s">
        <v>146</v>
      </c>
      <c r="S8" s="100"/>
    </row>
    <row r="9" spans="1:19" x14ac:dyDescent="0.2">
      <c r="A9" s="5"/>
      <c r="B9" s="5"/>
      <c r="C9" s="6">
        <v>3</v>
      </c>
      <c r="D9" s="6" t="s">
        <v>149</v>
      </c>
      <c r="E9" s="6" t="s">
        <v>150</v>
      </c>
      <c r="F9" s="6" t="s">
        <v>40</v>
      </c>
      <c r="G9" s="6">
        <v>36</v>
      </c>
      <c r="H9" s="6">
        <v>24</v>
      </c>
      <c r="I9" s="6">
        <v>12</v>
      </c>
      <c r="J9" s="6">
        <v>2</v>
      </c>
      <c r="K9" s="6"/>
      <c r="L9" s="6"/>
      <c r="M9" s="6" t="s">
        <v>54</v>
      </c>
      <c r="N9" s="6"/>
      <c r="O9" s="6"/>
      <c r="P9" s="16"/>
      <c r="Q9" s="6" t="s">
        <v>51</v>
      </c>
      <c r="R9" s="6" t="s">
        <v>146</v>
      </c>
      <c r="S9" s="98"/>
    </row>
    <row r="10" spans="1:19" x14ac:dyDescent="0.2">
      <c r="A10" s="5"/>
      <c r="B10" s="5"/>
      <c r="C10" s="6">
        <v>4</v>
      </c>
      <c r="D10" s="6" t="s">
        <v>151</v>
      </c>
      <c r="E10" s="6" t="s">
        <v>152</v>
      </c>
      <c r="F10" s="6" t="s">
        <v>40</v>
      </c>
      <c r="G10" s="6">
        <v>36</v>
      </c>
      <c r="H10" s="6">
        <v>24</v>
      </c>
      <c r="I10" s="6">
        <v>12</v>
      </c>
      <c r="J10" s="6">
        <v>2</v>
      </c>
      <c r="K10" s="6"/>
      <c r="L10" s="6"/>
      <c r="M10" s="6"/>
      <c r="N10" s="6" t="s">
        <v>54</v>
      </c>
      <c r="O10" s="6"/>
      <c r="P10" s="16"/>
      <c r="Q10" s="6" t="s">
        <v>51</v>
      </c>
      <c r="R10" s="6" t="s">
        <v>146</v>
      </c>
      <c r="S10" s="100"/>
    </row>
    <row r="11" spans="1:19" x14ac:dyDescent="0.2">
      <c r="A11" s="5"/>
      <c r="B11" s="5"/>
      <c r="C11" s="6">
        <v>5</v>
      </c>
      <c r="D11" s="6" t="s">
        <v>153</v>
      </c>
      <c r="E11" s="6" t="s">
        <v>154</v>
      </c>
      <c r="F11" s="6" t="s">
        <v>40</v>
      </c>
      <c r="G11" s="6">
        <v>36</v>
      </c>
      <c r="H11" s="6">
        <v>18</v>
      </c>
      <c r="I11" s="6">
        <v>18</v>
      </c>
      <c r="J11" s="6">
        <v>2</v>
      </c>
      <c r="K11" s="6"/>
      <c r="L11" s="6"/>
      <c r="M11" s="6"/>
      <c r="N11" s="6" t="s">
        <v>54</v>
      </c>
      <c r="O11" s="6"/>
      <c r="P11" s="16"/>
      <c r="Q11" s="6" t="s">
        <v>42</v>
      </c>
      <c r="R11" s="6" t="s">
        <v>155</v>
      </c>
      <c r="S11" s="6"/>
    </row>
    <row r="12" spans="1:19" x14ac:dyDescent="0.2">
      <c r="A12" s="5"/>
      <c r="B12" s="5"/>
      <c r="C12" s="6">
        <v>6</v>
      </c>
      <c r="D12" s="6" t="s">
        <v>156</v>
      </c>
      <c r="E12" s="6" t="s">
        <v>157</v>
      </c>
      <c r="F12" s="6" t="s">
        <v>40</v>
      </c>
      <c r="G12" s="6">
        <v>15</v>
      </c>
      <c r="H12" s="6">
        <v>5</v>
      </c>
      <c r="I12" s="6">
        <v>10</v>
      </c>
      <c r="J12" s="6">
        <v>1</v>
      </c>
      <c r="K12" s="6" t="s">
        <v>63</v>
      </c>
      <c r="L12" s="6"/>
      <c r="M12" s="6"/>
      <c r="N12" s="6"/>
      <c r="O12" s="6"/>
      <c r="P12" s="16"/>
      <c r="Q12" s="6" t="s">
        <v>42</v>
      </c>
      <c r="R12" s="6" t="s">
        <v>155</v>
      </c>
      <c r="S12" s="98"/>
    </row>
    <row r="13" spans="1:19" x14ac:dyDescent="0.2">
      <c r="A13" s="5"/>
      <c r="B13" s="5"/>
      <c r="C13" s="6">
        <v>7</v>
      </c>
      <c r="D13" s="6" t="s">
        <v>158</v>
      </c>
      <c r="E13" s="6" t="s">
        <v>159</v>
      </c>
      <c r="F13" s="6" t="s">
        <v>40</v>
      </c>
      <c r="G13" s="6">
        <v>18</v>
      </c>
      <c r="H13" s="6">
        <v>6</v>
      </c>
      <c r="I13" s="6">
        <v>12</v>
      </c>
      <c r="J13" s="6">
        <v>1</v>
      </c>
      <c r="K13" s="6"/>
      <c r="L13" s="6" t="s">
        <v>125</v>
      </c>
      <c r="M13" s="6"/>
      <c r="N13" s="6"/>
      <c r="O13" s="6"/>
      <c r="P13" s="16"/>
      <c r="Q13" s="6" t="s">
        <v>42</v>
      </c>
      <c r="R13" s="6" t="s">
        <v>155</v>
      </c>
      <c r="S13" s="100"/>
    </row>
    <row r="14" spans="1:19" x14ac:dyDescent="0.2">
      <c r="A14" s="5"/>
      <c r="B14" s="5"/>
      <c r="C14" s="6">
        <v>8</v>
      </c>
      <c r="D14" s="6" t="s">
        <v>160</v>
      </c>
      <c r="E14" s="6" t="s">
        <v>161</v>
      </c>
      <c r="F14" s="6" t="s">
        <v>40</v>
      </c>
      <c r="G14" s="6">
        <v>36</v>
      </c>
      <c r="H14" s="6">
        <v>24</v>
      </c>
      <c r="I14" s="6">
        <v>12</v>
      </c>
      <c r="J14" s="6">
        <v>2</v>
      </c>
      <c r="K14" s="6"/>
      <c r="L14" s="6"/>
      <c r="M14" s="6" t="s">
        <v>54</v>
      </c>
      <c r="N14" s="6"/>
      <c r="O14" s="6"/>
      <c r="P14" s="16"/>
      <c r="Q14" s="21" t="s">
        <v>51</v>
      </c>
      <c r="R14" s="6" t="s">
        <v>146</v>
      </c>
      <c r="S14" s="98"/>
    </row>
    <row r="15" spans="1:19" x14ac:dyDescent="0.2">
      <c r="A15" s="5"/>
      <c r="B15" s="5"/>
      <c r="C15" s="6">
        <v>9</v>
      </c>
      <c r="D15" s="6" t="s">
        <v>162</v>
      </c>
      <c r="E15" s="6" t="s">
        <v>163</v>
      </c>
      <c r="F15" s="6" t="s">
        <v>40</v>
      </c>
      <c r="G15" s="6">
        <v>36</v>
      </c>
      <c r="H15" s="6">
        <v>24</v>
      </c>
      <c r="I15" s="6">
        <v>12</v>
      </c>
      <c r="J15" s="6">
        <v>2</v>
      </c>
      <c r="K15" s="6"/>
      <c r="L15" s="6"/>
      <c r="M15" s="6"/>
      <c r="N15" s="6" t="s">
        <v>54</v>
      </c>
      <c r="O15" s="6"/>
      <c r="P15" s="16"/>
      <c r="Q15" s="21" t="s">
        <v>51</v>
      </c>
      <c r="R15" s="6" t="s">
        <v>146</v>
      </c>
      <c r="S15" s="100"/>
    </row>
    <row r="16" spans="1:19" ht="22.5" x14ac:dyDescent="0.2">
      <c r="A16" s="5"/>
      <c r="B16" s="5"/>
      <c r="C16" s="6">
        <v>10</v>
      </c>
      <c r="D16" s="6" t="s">
        <v>164</v>
      </c>
      <c r="E16" s="6" t="s">
        <v>165</v>
      </c>
      <c r="F16" s="6" t="s">
        <v>40</v>
      </c>
      <c r="G16" s="6">
        <v>36</v>
      </c>
      <c r="H16" s="6">
        <v>24</v>
      </c>
      <c r="I16" s="6">
        <v>12</v>
      </c>
      <c r="J16" s="6">
        <v>2</v>
      </c>
      <c r="K16" s="6"/>
      <c r="L16" s="6"/>
      <c r="M16" s="6"/>
      <c r="N16" s="6" t="s">
        <v>54</v>
      </c>
      <c r="O16" s="6"/>
      <c r="P16" s="16"/>
      <c r="Q16" s="21" t="s">
        <v>42</v>
      </c>
      <c r="R16" s="6" t="s">
        <v>166</v>
      </c>
      <c r="S16" s="6"/>
    </row>
    <row r="17" spans="1:22" x14ac:dyDescent="0.2">
      <c r="A17" s="5"/>
      <c r="B17" s="5"/>
      <c r="C17" s="6">
        <v>11</v>
      </c>
      <c r="D17" s="6" t="s">
        <v>167</v>
      </c>
      <c r="E17" s="6" t="s">
        <v>282</v>
      </c>
      <c r="F17" s="6" t="s">
        <v>40</v>
      </c>
      <c r="G17" s="6">
        <v>15</v>
      </c>
      <c r="H17" s="6">
        <v>2</v>
      </c>
      <c r="I17" s="6">
        <v>13</v>
      </c>
      <c r="J17" s="6">
        <v>1</v>
      </c>
      <c r="K17" s="6" t="s">
        <v>63</v>
      </c>
      <c r="L17" s="6"/>
      <c r="M17" s="6"/>
      <c r="N17" s="6"/>
      <c r="O17" s="6"/>
      <c r="P17" s="16"/>
      <c r="Q17" s="21" t="s">
        <v>42</v>
      </c>
      <c r="R17" s="6" t="s">
        <v>155</v>
      </c>
      <c r="S17" s="6"/>
    </row>
    <row r="18" spans="1:22" ht="24.75" customHeight="1" x14ac:dyDescent="0.2">
      <c r="A18" s="98" t="s">
        <v>10</v>
      </c>
      <c r="B18" s="98" t="s">
        <v>37</v>
      </c>
      <c r="C18" s="6">
        <v>12</v>
      </c>
      <c r="D18" s="6" t="s">
        <v>168</v>
      </c>
      <c r="E18" s="6" t="s">
        <v>169</v>
      </c>
      <c r="F18" s="6" t="s">
        <v>40</v>
      </c>
      <c r="G18" s="6">
        <v>18</v>
      </c>
      <c r="H18" s="6">
        <v>2</v>
      </c>
      <c r="I18" s="6">
        <v>16</v>
      </c>
      <c r="J18" s="6">
        <v>1</v>
      </c>
      <c r="K18" s="6"/>
      <c r="L18" s="6" t="s">
        <v>125</v>
      </c>
      <c r="M18" s="6"/>
      <c r="N18" s="6"/>
      <c r="O18" s="6"/>
      <c r="P18" s="16"/>
      <c r="Q18" s="21" t="s">
        <v>42</v>
      </c>
      <c r="R18" s="6" t="s">
        <v>155</v>
      </c>
      <c r="S18" s="6"/>
      <c r="U18" s="55"/>
      <c r="V18" s="55"/>
    </row>
    <row r="19" spans="1:22" ht="24.75" customHeight="1" x14ac:dyDescent="0.2">
      <c r="A19" s="99"/>
      <c r="B19" s="99"/>
      <c r="C19" s="6">
        <v>13</v>
      </c>
      <c r="D19" s="39" t="s">
        <v>170</v>
      </c>
      <c r="E19" s="6" t="s">
        <v>171</v>
      </c>
      <c r="F19" s="6" t="s">
        <v>40</v>
      </c>
      <c r="G19" s="6">
        <v>30</v>
      </c>
      <c r="H19" s="6">
        <v>24</v>
      </c>
      <c r="I19" s="6">
        <v>6</v>
      </c>
      <c r="J19" s="6">
        <v>2</v>
      </c>
      <c r="K19" s="16" t="s">
        <v>50</v>
      </c>
      <c r="L19" s="16"/>
      <c r="M19" s="16"/>
      <c r="N19" s="16"/>
      <c r="O19" s="16"/>
      <c r="P19" s="16"/>
      <c r="Q19" s="21" t="s">
        <v>51</v>
      </c>
      <c r="R19" s="6" t="s">
        <v>146</v>
      </c>
      <c r="S19" s="98"/>
      <c r="U19" s="55"/>
      <c r="V19" s="55"/>
    </row>
    <row r="20" spans="1:22" ht="24.75" customHeight="1" x14ac:dyDescent="0.2">
      <c r="A20" s="99"/>
      <c r="B20" s="99"/>
      <c r="C20" s="6">
        <v>14</v>
      </c>
      <c r="D20" s="39" t="s">
        <v>172</v>
      </c>
      <c r="E20" s="6" t="s">
        <v>173</v>
      </c>
      <c r="F20" s="6" t="s">
        <v>40</v>
      </c>
      <c r="G20" s="6">
        <v>36</v>
      </c>
      <c r="H20" s="6">
        <v>26</v>
      </c>
      <c r="I20" s="6">
        <v>10</v>
      </c>
      <c r="J20" s="6">
        <v>2</v>
      </c>
      <c r="K20" s="16"/>
      <c r="L20" s="16" t="s">
        <v>54</v>
      </c>
      <c r="M20" s="16"/>
      <c r="N20" s="16"/>
      <c r="O20" s="16"/>
      <c r="P20" s="16"/>
      <c r="Q20" s="21" t="s">
        <v>51</v>
      </c>
      <c r="R20" s="6" t="s">
        <v>146</v>
      </c>
      <c r="S20" s="100"/>
      <c r="U20" s="55"/>
      <c r="V20" s="55"/>
    </row>
    <row r="21" spans="1:22" ht="24.75" customHeight="1" x14ac:dyDescent="0.2">
      <c r="A21" s="99"/>
      <c r="B21" s="99"/>
      <c r="C21" s="6">
        <v>15</v>
      </c>
      <c r="D21" s="39" t="s">
        <v>174</v>
      </c>
      <c r="E21" s="6" t="s">
        <v>175</v>
      </c>
      <c r="F21" s="6" t="s">
        <v>40</v>
      </c>
      <c r="G21" s="6">
        <v>30</v>
      </c>
      <c r="H21" s="6">
        <v>24</v>
      </c>
      <c r="I21" s="6">
        <v>6</v>
      </c>
      <c r="J21" s="6">
        <v>2</v>
      </c>
      <c r="K21" s="16" t="s">
        <v>50</v>
      </c>
      <c r="L21" s="16"/>
      <c r="M21" s="16"/>
      <c r="N21" s="16"/>
      <c r="O21" s="16"/>
      <c r="P21" s="16"/>
      <c r="Q21" s="21" t="s">
        <v>51</v>
      </c>
      <c r="R21" s="6" t="s">
        <v>146</v>
      </c>
      <c r="S21" s="98"/>
      <c r="U21" s="55"/>
      <c r="V21" s="55"/>
    </row>
    <row r="22" spans="1:22" ht="24.75" customHeight="1" x14ac:dyDescent="0.2">
      <c r="A22" s="99"/>
      <c r="B22" s="99"/>
      <c r="C22" s="6">
        <v>16</v>
      </c>
      <c r="D22" s="39" t="s">
        <v>176</v>
      </c>
      <c r="E22" s="6" t="s">
        <v>177</v>
      </c>
      <c r="F22" s="6" t="s">
        <v>40</v>
      </c>
      <c r="G22" s="6">
        <v>36</v>
      </c>
      <c r="H22" s="6">
        <v>26</v>
      </c>
      <c r="I22" s="6">
        <v>10</v>
      </c>
      <c r="J22" s="6">
        <v>2</v>
      </c>
      <c r="K22" s="16"/>
      <c r="L22" s="16" t="s">
        <v>54</v>
      </c>
      <c r="M22" s="16"/>
      <c r="N22" s="16"/>
      <c r="O22" s="16"/>
      <c r="P22" s="16"/>
      <c r="Q22" s="21" t="s">
        <v>51</v>
      </c>
      <c r="R22" s="6" t="s">
        <v>146</v>
      </c>
      <c r="S22" s="100"/>
      <c r="U22" s="55"/>
      <c r="V22" s="55"/>
    </row>
    <row r="23" spans="1:22" ht="24.75" customHeight="1" x14ac:dyDescent="0.2">
      <c r="A23" s="99"/>
      <c r="B23" s="99"/>
      <c r="C23" s="6">
        <v>17</v>
      </c>
      <c r="D23" s="39" t="s">
        <v>178</v>
      </c>
      <c r="E23" s="6" t="s">
        <v>179</v>
      </c>
      <c r="F23" s="6" t="s">
        <v>40</v>
      </c>
      <c r="G23" s="6">
        <v>30</v>
      </c>
      <c r="H23" s="6">
        <v>20</v>
      </c>
      <c r="I23" s="6">
        <v>10</v>
      </c>
      <c r="J23" s="6">
        <v>2</v>
      </c>
      <c r="K23" s="16" t="s">
        <v>50</v>
      </c>
      <c r="L23" s="16"/>
      <c r="M23" s="16"/>
      <c r="N23" s="16"/>
      <c r="O23" s="16"/>
      <c r="P23" s="16"/>
      <c r="Q23" s="6" t="s">
        <v>51</v>
      </c>
      <c r="R23" s="6" t="s">
        <v>146</v>
      </c>
      <c r="S23" s="98" t="s">
        <v>180</v>
      </c>
      <c r="V23" s="55"/>
    </row>
    <row r="24" spans="1:22" ht="24.75" customHeight="1" x14ac:dyDescent="0.2">
      <c r="A24" s="99"/>
      <c r="B24" s="99"/>
      <c r="C24" s="6">
        <v>18</v>
      </c>
      <c r="D24" s="39" t="s">
        <v>181</v>
      </c>
      <c r="E24" s="6" t="s">
        <v>182</v>
      </c>
      <c r="F24" s="6" t="s">
        <v>40</v>
      </c>
      <c r="G24" s="6">
        <v>36</v>
      </c>
      <c r="H24" s="6">
        <v>26</v>
      </c>
      <c r="I24" s="6">
        <v>10</v>
      </c>
      <c r="J24" s="6">
        <v>2</v>
      </c>
      <c r="K24" s="16"/>
      <c r="L24" s="16" t="s">
        <v>54</v>
      </c>
      <c r="M24" s="16"/>
      <c r="N24" s="16"/>
      <c r="O24" s="16"/>
      <c r="P24" s="16"/>
      <c r="Q24" s="6" t="s">
        <v>51</v>
      </c>
      <c r="R24" s="6" t="s">
        <v>146</v>
      </c>
      <c r="S24" s="99"/>
      <c r="V24" s="55"/>
    </row>
    <row r="25" spans="1:22" ht="24.75" customHeight="1" x14ac:dyDescent="0.2">
      <c r="A25" s="99"/>
      <c r="B25" s="99"/>
      <c r="C25" s="6">
        <v>19</v>
      </c>
      <c r="D25" s="39" t="s">
        <v>183</v>
      </c>
      <c r="E25" s="6" t="s">
        <v>184</v>
      </c>
      <c r="F25" s="6" t="s">
        <v>40</v>
      </c>
      <c r="G25" s="6">
        <v>36</v>
      </c>
      <c r="H25" s="6">
        <v>10</v>
      </c>
      <c r="I25" s="6">
        <v>26</v>
      </c>
      <c r="J25" s="6">
        <v>2</v>
      </c>
      <c r="K25" s="16"/>
      <c r="L25" s="16"/>
      <c r="M25" s="16" t="s">
        <v>54</v>
      </c>
      <c r="N25" s="16"/>
      <c r="O25" s="16"/>
      <c r="P25" s="16"/>
      <c r="Q25" s="21" t="s">
        <v>51</v>
      </c>
      <c r="R25" s="6" t="s">
        <v>166</v>
      </c>
      <c r="S25" s="98" t="s">
        <v>180</v>
      </c>
      <c r="U25" s="55"/>
      <c r="V25" s="55"/>
    </row>
    <row r="26" spans="1:22" ht="24.75" customHeight="1" x14ac:dyDescent="0.2">
      <c r="A26" s="99"/>
      <c r="B26" s="99"/>
      <c r="C26" s="6">
        <v>20</v>
      </c>
      <c r="D26" s="39" t="s">
        <v>185</v>
      </c>
      <c r="E26" s="6" t="s">
        <v>186</v>
      </c>
      <c r="F26" s="6" t="s">
        <v>40</v>
      </c>
      <c r="G26" s="6">
        <v>72</v>
      </c>
      <c r="H26" s="6">
        <v>20</v>
      </c>
      <c r="I26" s="6">
        <v>52</v>
      </c>
      <c r="J26" s="6">
        <v>4</v>
      </c>
      <c r="K26" s="16"/>
      <c r="L26" s="16"/>
      <c r="M26" s="16"/>
      <c r="N26" s="16" t="s">
        <v>187</v>
      </c>
      <c r="O26" s="16"/>
      <c r="P26" s="16"/>
      <c r="Q26" s="21" t="s">
        <v>51</v>
      </c>
      <c r="R26" s="6" t="s">
        <v>166</v>
      </c>
      <c r="S26" s="99"/>
      <c r="U26" s="55"/>
      <c r="V26" s="55"/>
    </row>
    <row r="27" spans="1:22" ht="24.75" customHeight="1" x14ac:dyDescent="0.2">
      <c r="A27" s="99"/>
      <c r="B27" s="99"/>
      <c r="C27" s="6">
        <v>21</v>
      </c>
      <c r="D27" s="39" t="s">
        <v>188</v>
      </c>
      <c r="E27" s="6" t="s">
        <v>189</v>
      </c>
      <c r="F27" s="6" t="s">
        <v>40</v>
      </c>
      <c r="G27" s="6">
        <v>72</v>
      </c>
      <c r="H27" s="6">
        <v>12</v>
      </c>
      <c r="I27" s="6">
        <v>60</v>
      </c>
      <c r="J27" s="6">
        <v>4</v>
      </c>
      <c r="K27" s="16"/>
      <c r="L27" s="16"/>
      <c r="M27" s="16"/>
      <c r="N27" s="16"/>
      <c r="O27" s="16" t="s">
        <v>187</v>
      </c>
      <c r="P27" s="16"/>
      <c r="Q27" s="6" t="s">
        <v>42</v>
      </c>
      <c r="R27" s="6" t="s">
        <v>166</v>
      </c>
      <c r="S27" s="100"/>
      <c r="U27" s="55"/>
      <c r="V27" s="55"/>
    </row>
    <row r="28" spans="1:22" ht="24.75" customHeight="1" x14ac:dyDescent="0.2">
      <c r="A28" s="99"/>
      <c r="B28" s="99"/>
      <c r="C28" s="6">
        <v>22</v>
      </c>
      <c r="D28" s="39" t="s">
        <v>190</v>
      </c>
      <c r="E28" s="6" t="s">
        <v>191</v>
      </c>
      <c r="F28" s="6" t="s">
        <v>40</v>
      </c>
      <c r="G28" s="6">
        <v>36</v>
      </c>
      <c r="H28" s="6">
        <v>20</v>
      </c>
      <c r="I28" s="6">
        <v>16</v>
      </c>
      <c r="J28" s="6">
        <v>2</v>
      </c>
      <c r="K28" s="16"/>
      <c r="L28" s="16"/>
      <c r="M28" s="16"/>
      <c r="N28" s="16"/>
      <c r="O28" s="16" t="s">
        <v>54</v>
      </c>
      <c r="P28" s="16"/>
      <c r="Q28" s="6" t="s">
        <v>51</v>
      </c>
      <c r="R28" s="6" t="s">
        <v>146</v>
      </c>
      <c r="S28" s="6" t="s">
        <v>180</v>
      </c>
      <c r="U28" s="55"/>
      <c r="V28" s="55"/>
    </row>
    <row r="29" spans="1:22" ht="24.75" customHeight="1" x14ac:dyDescent="0.2">
      <c r="A29" s="99"/>
      <c r="B29" s="99"/>
      <c r="C29" s="6">
        <v>23</v>
      </c>
      <c r="D29" s="39" t="s">
        <v>192</v>
      </c>
      <c r="E29" s="6" t="s">
        <v>193</v>
      </c>
      <c r="F29" s="6" t="s">
        <v>40</v>
      </c>
      <c r="G29" s="6">
        <v>36</v>
      </c>
      <c r="H29" s="6">
        <v>10</v>
      </c>
      <c r="I29" s="6">
        <v>26</v>
      </c>
      <c r="J29" s="6">
        <v>2</v>
      </c>
      <c r="K29" s="16"/>
      <c r="L29" s="16"/>
      <c r="M29" s="16"/>
      <c r="N29" s="16" t="s">
        <v>54</v>
      </c>
      <c r="O29" s="16"/>
      <c r="P29" s="16"/>
      <c r="Q29" s="6" t="s">
        <v>42</v>
      </c>
      <c r="R29" s="6" t="s">
        <v>166</v>
      </c>
      <c r="S29" s="99" t="s">
        <v>194</v>
      </c>
      <c r="U29" s="55"/>
      <c r="V29" s="55"/>
    </row>
    <row r="30" spans="1:22" ht="24.75" customHeight="1" x14ac:dyDescent="0.2">
      <c r="A30" s="99"/>
      <c r="B30" s="99"/>
      <c r="C30" s="6">
        <v>24</v>
      </c>
      <c r="D30" s="39" t="s">
        <v>195</v>
      </c>
      <c r="E30" s="6" t="s">
        <v>196</v>
      </c>
      <c r="F30" s="6" t="s">
        <v>40</v>
      </c>
      <c r="G30" s="6">
        <v>108</v>
      </c>
      <c r="H30" s="6">
        <v>10</v>
      </c>
      <c r="I30" s="6">
        <v>98</v>
      </c>
      <c r="J30" s="6">
        <v>6</v>
      </c>
      <c r="K30" s="16"/>
      <c r="L30" s="16"/>
      <c r="M30" s="16"/>
      <c r="N30" s="16"/>
      <c r="O30" s="16" t="s">
        <v>197</v>
      </c>
      <c r="P30" s="16"/>
      <c r="Q30" s="6" t="s">
        <v>42</v>
      </c>
      <c r="R30" s="6" t="s">
        <v>166</v>
      </c>
      <c r="S30" s="100"/>
      <c r="U30" s="55"/>
      <c r="V30" s="55"/>
    </row>
    <row r="31" spans="1:22" ht="24.75" customHeight="1" x14ac:dyDescent="0.2">
      <c r="A31" s="99"/>
      <c r="B31" s="99"/>
      <c r="C31" s="6">
        <v>25</v>
      </c>
      <c r="D31" s="39" t="s">
        <v>198</v>
      </c>
      <c r="E31" s="6" t="s">
        <v>199</v>
      </c>
      <c r="F31" s="6" t="s">
        <v>40</v>
      </c>
      <c r="G31" s="6">
        <v>36</v>
      </c>
      <c r="H31" s="6">
        <v>26</v>
      </c>
      <c r="I31" s="6">
        <v>10</v>
      </c>
      <c r="J31" s="6">
        <v>2</v>
      </c>
      <c r="K31" s="16"/>
      <c r="L31" s="16"/>
      <c r="M31" s="16"/>
      <c r="N31" s="16" t="s">
        <v>54</v>
      </c>
      <c r="O31" s="16"/>
      <c r="P31" s="16"/>
      <c r="Q31" s="21" t="s">
        <v>51</v>
      </c>
      <c r="R31" s="16" t="s">
        <v>166</v>
      </c>
      <c r="S31" s="98" t="s">
        <v>180</v>
      </c>
      <c r="U31" s="55"/>
      <c r="V31" s="55"/>
    </row>
    <row r="32" spans="1:22" ht="24.75" customHeight="1" x14ac:dyDescent="0.2">
      <c r="A32" s="99"/>
      <c r="B32" s="99"/>
      <c r="C32" s="6">
        <v>26</v>
      </c>
      <c r="D32" s="39" t="s">
        <v>200</v>
      </c>
      <c r="E32" s="6" t="s">
        <v>201</v>
      </c>
      <c r="F32" s="6" t="s">
        <v>40</v>
      </c>
      <c r="G32" s="6">
        <v>72</v>
      </c>
      <c r="H32" s="6">
        <v>10</v>
      </c>
      <c r="I32" s="6">
        <v>62</v>
      </c>
      <c r="J32" s="6">
        <v>4</v>
      </c>
      <c r="K32" s="16"/>
      <c r="L32" s="16"/>
      <c r="M32" s="16"/>
      <c r="N32" s="16"/>
      <c r="O32" s="16" t="s">
        <v>187</v>
      </c>
      <c r="P32" s="16"/>
      <c r="Q32" s="6" t="s">
        <v>42</v>
      </c>
      <c r="R32" s="16" t="s">
        <v>166</v>
      </c>
      <c r="S32" s="100"/>
      <c r="U32" s="55"/>
      <c r="V32" s="55"/>
    </row>
    <row r="33" spans="1:22" ht="24.75" customHeight="1" x14ac:dyDescent="0.2">
      <c r="A33" s="99"/>
      <c r="B33" s="99"/>
      <c r="C33" s="6">
        <v>27</v>
      </c>
      <c r="D33" s="40" t="s">
        <v>202</v>
      </c>
      <c r="E33" s="6" t="s">
        <v>203</v>
      </c>
      <c r="F33" s="6" t="s">
        <v>40</v>
      </c>
      <c r="G33" s="6">
        <v>36</v>
      </c>
      <c r="H33" s="6">
        <v>18</v>
      </c>
      <c r="I33" s="6">
        <v>18</v>
      </c>
      <c r="J33" s="6">
        <v>2</v>
      </c>
      <c r="K33" s="16"/>
      <c r="L33" s="16"/>
      <c r="M33" s="16" t="s">
        <v>54</v>
      </c>
      <c r="N33" s="16"/>
      <c r="O33" s="16"/>
      <c r="P33" s="16"/>
      <c r="Q33" s="6" t="s">
        <v>51</v>
      </c>
      <c r="R33" s="16" t="s">
        <v>204</v>
      </c>
      <c r="S33" s="6" t="s">
        <v>180</v>
      </c>
      <c r="U33" s="55"/>
      <c r="V33" s="55"/>
    </row>
    <row r="34" spans="1:22" ht="24.75" customHeight="1" x14ac:dyDescent="0.2">
      <c r="A34" s="99"/>
      <c r="B34" s="99"/>
      <c r="C34" s="6">
        <v>28</v>
      </c>
      <c r="D34" s="41" t="s">
        <v>205</v>
      </c>
      <c r="E34" s="6" t="s">
        <v>206</v>
      </c>
      <c r="F34" s="6" t="s">
        <v>40</v>
      </c>
      <c r="G34" s="6">
        <v>72</v>
      </c>
      <c r="H34" s="6">
        <v>32</v>
      </c>
      <c r="I34" s="6">
        <v>40</v>
      </c>
      <c r="J34" s="6">
        <v>4</v>
      </c>
      <c r="K34" s="16"/>
      <c r="L34" s="16"/>
      <c r="M34" s="16" t="s">
        <v>187</v>
      </c>
      <c r="N34" s="16"/>
      <c r="O34" s="16"/>
      <c r="P34" s="16"/>
      <c r="Q34" s="21" t="s">
        <v>51</v>
      </c>
      <c r="R34" s="16" t="s">
        <v>166</v>
      </c>
      <c r="S34" s="6" t="s">
        <v>180</v>
      </c>
      <c r="U34" s="55"/>
      <c r="V34" s="55"/>
    </row>
    <row r="35" spans="1:22" ht="24.75" customHeight="1" x14ac:dyDescent="0.2">
      <c r="A35" s="99"/>
      <c r="B35" s="99"/>
      <c r="C35" s="6">
        <v>29</v>
      </c>
      <c r="D35" s="6" t="s">
        <v>207</v>
      </c>
      <c r="E35" s="6" t="s">
        <v>208</v>
      </c>
      <c r="F35" s="6" t="s">
        <v>40</v>
      </c>
      <c r="G35" s="6">
        <v>36</v>
      </c>
      <c r="H35" s="6">
        <v>26</v>
      </c>
      <c r="I35" s="6">
        <v>10</v>
      </c>
      <c r="J35" s="6">
        <v>2</v>
      </c>
      <c r="K35" s="16"/>
      <c r="L35" s="16"/>
      <c r="M35" s="16"/>
      <c r="N35" s="16" t="s">
        <v>54</v>
      </c>
      <c r="O35" s="16"/>
      <c r="P35" s="16"/>
      <c r="Q35" s="21" t="s">
        <v>51</v>
      </c>
      <c r="R35" s="16" t="s">
        <v>166</v>
      </c>
      <c r="S35" s="98"/>
      <c r="U35" s="55"/>
      <c r="V35" s="55"/>
    </row>
    <row r="36" spans="1:22" ht="24.75" customHeight="1" x14ac:dyDescent="0.2">
      <c r="A36" s="99"/>
      <c r="B36" s="99"/>
      <c r="C36" s="6">
        <v>30</v>
      </c>
      <c r="D36" s="6" t="s">
        <v>209</v>
      </c>
      <c r="E36" s="6" t="s">
        <v>210</v>
      </c>
      <c r="F36" s="6" t="s">
        <v>40</v>
      </c>
      <c r="G36" s="6">
        <v>36</v>
      </c>
      <c r="H36" s="6">
        <v>26</v>
      </c>
      <c r="I36" s="6">
        <v>10</v>
      </c>
      <c r="J36" s="6">
        <v>2</v>
      </c>
      <c r="K36" s="16"/>
      <c r="L36" s="16"/>
      <c r="M36" s="16"/>
      <c r="N36" s="16"/>
      <c r="O36" s="16" t="s">
        <v>54</v>
      </c>
      <c r="P36" s="16"/>
      <c r="Q36" s="6" t="s">
        <v>51</v>
      </c>
      <c r="R36" s="16" t="s">
        <v>166</v>
      </c>
      <c r="S36" s="100"/>
      <c r="U36" s="55"/>
      <c r="V36" s="55"/>
    </row>
    <row r="37" spans="1:22" ht="21.75" customHeight="1" x14ac:dyDescent="0.2">
      <c r="A37" s="99"/>
      <c r="B37" s="100"/>
      <c r="C37" s="92" t="s">
        <v>106</v>
      </c>
      <c r="D37" s="92"/>
      <c r="E37" s="92"/>
      <c r="F37" s="92"/>
      <c r="G37" s="8">
        <f>SUM(G7:G36)</f>
        <v>1194</v>
      </c>
      <c r="H37" s="8">
        <f>SUM(H7:H36)</f>
        <v>563</v>
      </c>
      <c r="I37" s="8">
        <f>SUM(I7:I36)</f>
        <v>631</v>
      </c>
      <c r="J37" s="8">
        <f>SUM(J7:J36)</f>
        <v>68</v>
      </c>
      <c r="K37" s="18"/>
      <c r="L37" s="18"/>
      <c r="M37" s="18"/>
      <c r="N37" s="18"/>
      <c r="O37" s="18"/>
      <c r="P37" s="18"/>
      <c r="Q37" s="8"/>
      <c r="R37" s="8"/>
      <c r="S37" s="6"/>
      <c r="U37" s="55"/>
      <c r="V37" s="55"/>
    </row>
    <row r="38" spans="1:22" ht="21.75" customHeight="1" x14ac:dyDescent="0.2">
      <c r="A38" s="99"/>
      <c r="B38" s="98" t="s">
        <v>211</v>
      </c>
      <c r="C38" s="6">
        <v>1</v>
      </c>
      <c r="D38" s="42" t="s">
        <v>212</v>
      </c>
      <c r="E38" s="6" t="s">
        <v>213</v>
      </c>
      <c r="F38" s="6" t="s">
        <v>40</v>
      </c>
      <c r="G38" s="115" t="s">
        <v>214</v>
      </c>
      <c r="H38" s="115">
        <v>24</v>
      </c>
      <c r="I38" s="115">
        <v>12</v>
      </c>
      <c r="J38" s="115" t="s">
        <v>215</v>
      </c>
      <c r="K38" s="16"/>
      <c r="L38" s="115" t="s">
        <v>54</v>
      </c>
      <c r="M38" s="16"/>
      <c r="N38" s="16"/>
      <c r="O38" s="16"/>
      <c r="P38" s="16"/>
      <c r="Q38" s="6" t="s">
        <v>51</v>
      </c>
      <c r="R38" s="6" t="s">
        <v>146</v>
      </c>
      <c r="S38" s="98" t="s">
        <v>216</v>
      </c>
      <c r="U38" s="55"/>
      <c r="V38" s="55"/>
    </row>
    <row r="39" spans="1:22" ht="21.75" customHeight="1" x14ac:dyDescent="0.2">
      <c r="A39" s="99"/>
      <c r="B39" s="99"/>
      <c r="C39" s="6">
        <v>2</v>
      </c>
      <c r="D39" s="42" t="s">
        <v>217</v>
      </c>
      <c r="E39" s="6" t="s">
        <v>218</v>
      </c>
      <c r="F39" s="6" t="s">
        <v>40</v>
      </c>
      <c r="G39" s="116"/>
      <c r="H39" s="116"/>
      <c r="I39" s="116"/>
      <c r="J39" s="116"/>
      <c r="K39" s="16"/>
      <c r="L39" s="116"/>
      <c r="M39" s="16"/>
      <c r="N39" s="16"/>
      <c r="O39" s="16"/>
      <c r="P39" s="16"/>
      <c r="Q39" s="21" t="s">
        <v>51</v>
      </c>
      <c r="R39" s="6" t="s">
        <v>146</v>
      </c>
      <c r="S39" s="100"/>
      <c r="U39" s="55"/>
      <c r="V39" s="55"/>
    </row>
    <row r="40" spans="1:22" ht="21.75" customHeight="1" x14ac:dyDescent="0.2">
      <c r="A40" s="99"/>
      <c r="B40" s="99"/>
      <c r="C40" s="6">
        <v>3</v>
      </c>
      <c r="D40" s="41" t="s">
        <v>219</v>
      </c>
      <c r="E40" s="6" t="s">
        <v>220</v>
      </c>
      <c r="F40" s="6" t="s">
        <v>40</v>
      </c>
      <c r="G40" s="16" t="s">
        <v>214</v>
      </c>
      <c r="H40" s="16" t="s">
        <v>221</v>
      </c>
      <c r="I40" s="16" t="s">
        <v>222</v>
      </c>
      <c r="J40" s="16" t="s">
        <v>215</v>
      </c>
      <c r="K40" s="16"/>
      <c r="L40" s="43" t="s">
        <v>54</v>
      </c>
      <c r="M40" s="16"/>
      <c r="N40" s="16"/>
      <c r="O40" s="16"/>
      <c r="P40" s="16"/>
      <c r="Q40" s="6" t="s">
        <v>51</v>
      </c>
      <c r="R40" s="6" t="s">
        <v>146</v>
      </c>
      <c r="S40" s="6" t="s">
        <v>223</v>
      </c>
      <c r="U40" s="55"/>
      <c r="V40" s="55"/>
    </row>
    <row r="41" spans="1:22" ht="21.75" customHeight="1" x14ac:dyDescent="0.2">
      <c r="A41" s="99"/>
      <c r="B41" s="99"/>
      <c r="C41" s="6">
        <v>4</v>
      </c>
      <c r="D41" s="42" t="s">
        <v>224</v>
      </c>
      <c r="E41" s="6" t="s">
        <v>225</v>
      </c>
      <c r="F41" s="6" t="s">
        <v>40</v>
      </c>
      <c r="G41" s="117" t="s">
        <v>214</v>
      </c>
      <c r="H41" s="117" t="s">
        <v>221</v>
      </c>
      <c r="I41" s="117" t="s">
        <v>222</v>
      </c>
      <c r="J41" s="117" t="s">
        <v>215</v>
      </c>
      <c r="K41" s="16"/>
      <c r="L41" s="16"/>
      <c r="M41" s="115" t="s">
        <v>54</v>
      </c>
      <c r="N41" s="16"/>
      <c r="O41" s="16"/>
      <c r="P41" s="16"/>
      <c r="Q41" s="21" t="s">
        <v>42</v>
      </c>
      <c r="R41" s="6" t="s">
        <v>146</v>
      </c>
      <c r="S41" s="98" t="s">
        <v>216</v>
      </c>
      <c r="U41" s="55"/>
      <c r="V41" s="55"/>
    </row>
    <row r="42" spans="1:22" ht="21.75" customHeight="1" x14ac:dyDescent="0.2">
      <c r="A42" s="99"/>
      <c r="B42" s="99"/>
      <c r="C42" s="6">
        <v>5</v>
      </c>
      <c r="D42" s="42" t="s">
        <v>226</v>
      </c>
      <c r="E42" s="6" t="s">
        <v>227</v>
      </c>
      <c r="F42" s="6" t="s">
        <v>40</v>
      </c>
      <c r="G42" s="117"/>
      <c r="H42" s="117"/>
      <c r="I42" s="117"/>
      <c r="J42" s="117"/>
      <c r="K42" s="16"/>
      <c r="L42" s="16"/>
      <c r="M42" s="116"/>
      <c r="N42" s="16"/>
      <c r="O42" s="16"/>
      <c r="P42" s="16"/>
      <c r="Q42" s="6" t="s">
        <v>51</v>
      </c>
      <c r="R42" s="6" t="s">
        <v>146</v>
      </c>
      <c r="S42" s="100"/>
      <c r="U42" s="55"/>
      <c r="V42" s="55"/>
    </row>
    <row r="43" spans="1:22" ht="21.75" customHeight="1" x14ac:dyDescent="0.2">
      <c r="A43" s="99"/>
      <c r="B43" s="99"/>
      <c r="C43" s="6">
        <v>6</v>
      </c>
      <c r="D43" s="42" t="s">
        <v>228</v>
      </c>
      <c r="E43" s="6" t="s">
        <v>229</v>
      </c>
      <c r="F43" s="6" t="s">
        <v>40</v>
      </c>
      <c r="G43" s="117" t="s">
        <v>214</v>
      </c>
      <c r="H43" s="117" t="s">
        <v>221</v>
      </c>
      <c r="I43" s="117" t="s">
        <v>222</v>
      </c>
      <c r="J43" s="117" t="s">
        <v>215</v>
      </c>
      <c r="K43" s="16"/>
      <c r="L43" s="16"/>
      <c r="M43" s="16"/>
      <c r="N43" s="50"/>
      <c r="O43" s="115" t="s">
        <v>54</v>
      </c>
      <c r="P43" s="16"/>
      <c r="Q43" s="21" t="s">
        <v>42</v>
      </c>
      <c r="R43" s="6" t="s">
        <v>146</v>
      </c>
      <c r="S43" s="98" t="s">
        <v>216</v>
      </c>
      <c r="U43" s="56"/>
      <c r="V43" s="56"/>
    </row>
    <row r="44" spans="1:22" ht="21.75" customHeight="1" x14ac:dyDescent="0.2">
      <c r="A44" s="99"/>
      <c r="B44" s="99"/>
      <c r="C44" s="6">
        <v>7</v>
      </c>
      <c r="D44" s="42" t="s">
        <v>230</v>
      </c>
      <c r="E44" s="6" t="s">
        <v>231</v>
      </c>
      <c r="F44" s="6" t="s">
        <v>40</v>
      </c>
      <c r="G44" s="117"/>
      <c r="H44" s="117"/>
      <c r="I44" s="117"/>
      <c r="J44" s="117"/>
      <c r="K44" s="16"/>
      <c r="L44" s="16"/>
      <c r="M44" s="16"/>
      <c r="N44" s="51"/>
      <c r="O44" s="118"/>
      <c r="P44" s="16"/>
      <c r="Q44" s="6" t="s">
        <v>42</v>
      </c>
      <c r="R44" s="6" t="s">
        <v>146</v>
      </c>
      <c r="S44" s="100"/>
      <c r="U44" s="55"/>
      <c r="V44" s="55"/>
    </row>
    <row r="45" spans="1:22" ht="21.75" customHeight="1" x14ac:dyDescent="0.2">
      <c r="A45" s="99"/>
      <c r="B45" s="99"/>
      <c r="C45" s="6">
        <v>8</v>
      </c>
      <c r="D45" s="41" t="s">
        <v>232</v>
      </c>
      <c r="E45" s="6" t="s">
        <v>233</v>
      </c>
      <c r="F45" s="6" t="s">
        <v>40</v>
      </c>
      <c r="G45" s="6">
        <v>36</v>
      </c>
      <c r="H45" s="6">
        <v>18</v>
      </c>
      <c r="I45" s="6">
        <v>18</v>
      </c>
      <c r="J45" s="6">
        <v>2</v>
      </c>
      <c r="K45" s="16"/>
      <c r="L45" s="16"/>
      <c r="M45" s="16" t="s">
        <v>54</v>
      </c>
      <c r="N45" s="16"/>
      <c r="O45" s="16"/>
      <c r="P45" s="16"/>
      <c r="Q45" s="21" t="s">
        <v>51</v>
      </c>
      <c r="R45" s="16" t="s">
        <v>166</v>
      </c>
      <c r="S45" s="98" t="s">
        <v>223</v>
      </c>
      <c r="U45" s="55"/>
      <c r="V45" s="55"/>
    </row>
    <row r="46" spans="1:22" ht="21.75" customHeight="1" x14ac:dyDescent="0.2">
      <c r="A46" s="99"/>
      <c r="B46" s="99"/>
      <c r="C46" s="6">
        <v>9</v>
      </c>
      <c r="D46" s="41" t="s">
        <v>234</v>
      </c>
      <c r="E46" s="6" t="s">
        <v>235</v>
      </c>
      <c r="F46" s="6" t="s">
        <v>40</v>
      </c>
      <c r="G46" s="6">
        <v>36</v>
      </c>
      <c r="H46" s="6">
        <v>18</v>
      </c>
      <c r="I46" s="6">
        <v>18</v>
      </c>
      <c r="J46" s="6">
        <v>2</v>
      </c>
      <c r="K46" s="16"/>
      <c r="L46" s="16"/>
      <c r="M46" s="16"/>
      <c r="N46" s="16" t="s">
        <v>54</v>
      </c>
      <c r="O46" s="16"/>
      <c r="P46" s="16"/>
      <c r="Q46" s="21" t="s">
        <v>51</v>
      </c>
      <c r="R46" s="16" t="s">
        <v>166</v>
      </c>
      <c r="S46" s="100"/>
      <c r="U46" s="55"/>
      <c r="V46" s="55"/>
    </row>
    <row r="47" spans="1:22" ht="21.75" customHeight="1" x14ac:dyDescent="0.2">
      <c r="A47" s="99"/>
      <c r="B47" s="99"/>
      <c r="C47" s="6">
        <v>10</v>
      </c>
      <c r="D47" s="41" t="s">
        <v>236</v>
      </c>
      <c r="E47" s="6" t="s">
        <v>237</v>
      </c>
      <c r="F47" s="6" t="s">
        <v>40</v>
      </c>
      <c r="G47" s="6">
        <v>36</v>
      </c>
      <c r="H47" s="6">
        <v>18</v>
      </c>
      <c r="I47" s="6">
        <v>18</v>
      </c>
      <c r="J47" s="6">
        <v>2</v>
      </c>
      <c r="K47" s="16"/>
      <c r="L47" s="16"/>
      <c r="M47" s="16" t="s">
        <v>54</v>
      </c>
      <c r="N47" s="16"/>
      <c r="O47" s="16"/>
      <c r="P47" s="16"/>
      <c r="Q47" s="21" t="s">
        <v>51</v>
      </c>
      <c r="R47" s="16" t="s">
        <v>166</v>
      </c>
      <c r="S47" s="3" t="s">
        <v>223</v>
      </c>
      <c r="U47" s="55"/>
      <c r="V47" s="55"/>
    </row>
    <row r="48" spans="1:22" ht="21.75" customHeight="1" x14ac:dyDescent="0.2">
      <c r="A48" s="99"/>
      <c r="B48" s="99"/>
      <c r="C48" s="6">
        <v>11</v>
      </c>
      <c r="D48" s="42" t="s">
        <v>238</v>
      </c>
      <c r="E48" s="6" t="s">
        <v>239</v>
      </c>
      <c r="F48" s="6" t="s">
        <v>40</v>
      </c>
      <c r="G48" s="6">
        <v>72</v>
      </c>
      <c r="H48" s="6">
        <v>20</v>
      </c>
      <c r="I48" s="6">
        <v>52</v>
      </c>
      <c r="J48" s="6">
        <v>4</v>
      </c>
      <c r="K48" s="16"/>
      <c r="L48" s="16"/>
      <c r="M48" s="16"/>
      <c r="N48" s="16"/>
      <c r="O48" s="16" t="s">
        <v>187</v>
      </c>
      <c r="P48" s="16"/>
      <c r="Q48" s="21" t="s">
        <v>42</v>
      </c>
      <c r="R48" s="16" t="s">
        <v>166</v>
      </c>
      <c r="S48" s="6" t="s">
        <v>223</v>
      </c>
      <c r="U48" s="55"/>
      <c r="V48" s="55"/>
    </row>
    <row r="49" spans="1:22" ht="24" customHeight="1" x14ac:dyDescent="0.2">
      <c r="A49" s="99"/>
      <c r="B49" s="44"/>
      <c r="C49" s="93" t="s">
        <v>106</v>
      </c>
      <c r="D49" s="94"/>
      <c r="E49" s="94"/>
      <c r="F49" s="95"/>
      <c r="G49" s="45">
        <f>G38+G40+G41+G43+G45+G46+G47+G48</f>
        <v>324</v>
      </c>
      <c r="H49" s="45">
        <f>H38+H40+H41+H43+H45+H46+H47+H48</f>
        <v>170</v>
      </c>
      <c r="I49" s="45">
        <f>I38+I40+I41+I43+I45+I46+I47+I48</f>
        <v>154</v>
      </c>
      <c r="J49" s="45">
        <f>J38+J40+J41+J43+J45+J46+J47+J48</f>
        <v>18</v>
      </c>
      <c r="K49" s="26"/>
      <c r="L49" s="26"/>
      <c r="M49" s="26"/>
      <c r="N49" s="26"/>
      <c r="O49" s="26"/>
      <c r="P49" s="26"/>
      <c r="Q49" s="6"/>
      <c r="R49" s="6"/>
      <c r="S49" s="22"/>
      <c r="U49" s="55"/>
      <c r="V49" s="55"/>
    </row>
    <row r="50" spans="1:22" ht="19.5" customHeight="1" x14ac:dyDescent="0.2">
      <c r="A50" s="100"/>
      <c r="B50" s="93" t="s">
        <v>12</v>
      </c>
      <c r="C50" s="94"/>
      <c r="D50" s="94"/>
      <c r="E50" s="94"/>
      <c r="F50" s="95"/>
      <c r="G50" s="11">
        <f>G37+G49</f>
        <v>1518</v>
      </c>
      <c r="H50" s="11">
        <f>H37+H49</f>
        <v>733</v>
      </c>
      <c r="I50" s="11">
        <f>I37+I49</f>
        <v>785</v>
      </c>
      <c r="J50" s="11">
        <f>J37+J49</f>
        <v>86</v>
      </c>
      <c r="K50" s="52"/>
      <c r="L50" s="52"/>
      <c r="M50" s="52"/>
      <c r="N50" s="52"/>
      <c r="O50" s="52"/>
      <c r="P50" s="52"/>
      <c r="Q50" s="8"/>
      <c r="R50" s="8"/>
      <c r="S50" s="22"/>
    </row>
    <row r="51" spans="1:22" ht="19.5" customHeight="1" x14ac:dyDescent="0.2">
      <c r="A51" s="15"/>
      <c r="B51" s="30"/>
      <c r="C51" s="30"/>
      <c r="D51" s="46"/>
      <c r="E51" s="46"/>
      <c r="F51" s="46"/>
      <c r="G51" s="47"/>
      <c r="H51" s="47"/>
      <c r="I51" s="47"/>
      <c r="J51" s="47"/>
      <c r="K51" s="53"/>
      <c r="L51" s="53"/>
      <c r="M51" s="32"/>
      <c r="N51" s="32"/>
      <c r="O51" s="32"/>
      <c r="P51" s="112" t="s">
        <v>17</v>
      </c>
      <c r="Q51" s="112"/>
      <c r="R51" s="112"/>
      <c r="S51" s="112"/>
    </row>
    <row r="52" spans="1:22" ht="24" customHeight="1" x14ac:dyDescent="0.2">
      <c r="A52" s="48"/>
      <c r="B52" s="49"/>
      <c r="C52" s="49"/>
      <c r="D52" s="86" t="s">
        <v>139</v>
      </c>
      <c r="E52" s="86"/>
      <c r="F52" s="86"/>
      <c r="G52" s="86"/>
      <c r="H52" s="86"/>
      <c r="I52" s="86"/>
      <c r="J52" s="86"/>
      <c r="K52" s="86"/>
      <c r="L52" s="86"/>
      <c r="M52" s="54"/>
      <c r="N52" s="54"/>
      <c r="O52" s="54"/>
      <c r="P52" s="86" t="s">
        <v>240</v>
      </c>
      <c r="Q52" s="86"/>
      <c r="R52" s="86"/>
      <c r="S52" s="57"/>
    </row>
    <row r="53" spans="1:22" ht="41.25" customHeight="1" x14ac:dyDescent="0.2">
      <c r="A53" s="97"/>
      <c r="B53" s="97"/>
      <c r="C53" s="97"/>
      <c r="D53" s="86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</row>
    <row r="54" spans="1:22" x14ac:dyDescent="0.15">
      <c r="A54" s="113"/>
      <c r="B54" s="113"/>
      <c r="C54" s="113"/>
      <c r="D54" s="114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</row>
  </sheetData>
  <mergeCells count="62">
    <mergeCell ref="S38:S39"/>
    <mergeCell ref="S41:S42"/>
    <mergeCell ref="S43:S44"/>
    <mergeCell ref="S45:S46"/>
    <mergeCell ref="M41:M42"/>
    <mergeCell ref="O43:O44"/>
    <mergeCell ref="Q3:Q6"/>
    <mergeCell ref="R3:R6"/>
    <mergeCell ref="S3:S6"/>
    <mergeCell ref="S7:S8"/>
    <mergeCell ref="S9:S10"/>
    <mergeCell ref="S12:S13"/>
    <mergeCell ref="S14:S15"/>
    <mergeCell ref="S19:S20"/>
    <mergeCell ref="S21:S22"/>
    <mergeCell ref="S23:S24"/>
    <mergeCell ref="S25:S27"/>
    <mergeCell ref="S29:S30"/>
    <mergeCell ref="S31:S32"/>
    <mergeCell ref="S35:S36"/>
    <mergeCell ref="A54:S54"/>
    <mergeCell ref="A3:A6"/>
    <mergeCell ref="A18:A50"/>
    <mergeCell ref="B3:B6"/>
    <mergeCell ref="B18:B37"/>
    <mergeCell ref="B38:B48"/>
    <mergeCell ref="C3:C6"/>
    <mergeCell ref="D3:D6"/>
    <mergeCell ref="E3:E6"/>
    <mergeCell ref="F3:F6"/>
    <mergeCell ref="G4:G6"/>
    <mergeCell ref="G38:G39"/>
    <mergeCell ref="G41:G42"/>
    <mergeCell ref="G43:G44"/>
    <mergeCell ref="H4:H6"/>
    <mergeCell ref="H38:H39"/>
    <mergeCell ref="B50:F50"/>
    <mergeCell ref="P51:S51"/>
    <mergeCell ref="D52:L52"/>
    <mergeCell ref="P52:R52"/>
    <mergeCell ref="A53:S53"/>
    <mergeCell ref="K4:L4"/>
    <mergeCell ref="M4:N4"/>
    <mergeCell ref="O4:P4"/>
    <mergeCell ref="C37:F37"/>
    <mergeCell ref="C49:F49"/>
    <mergeCell ref="H41:H42"/>
    <mergeCell ref="H43:H44"/>
    <mergeCell ref="I4:I6"/>
    <mergeCell ref="I38:I39"/>
    <mergeCell ref="I41:I42"/>
    <mergeCell ref="I43:I44"/>
    <mergeCell ref="J3:J6"/>
    <mergeCell ref="J38:J39"/>
    <mergeCell ref="J41:J42"/>
    <mergeCell ref="J43:J44"/>
    <mergeCell ref="L38:L39"/>
    <mergeCell ref="A1:S1"/>
    <mergeCell ref="A2:E2"/>
    <mergeCell ref="N2:S2"/>
    <mergeCell ref="G3:I3"/>
    <mergeCell ref="K3:P3"/>
  </mergeCells>
  <phoneticPr fontId="10" type="noConversion"/>
  <pageMargins left="0.7" right="0.7" top="0.75" bottom="0.75" header="0.3" footer="0.3"/>
  <pageSetup paperSize="9" scale="7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zoomScale="115" zoomScaleNormal="115" workbookViewId="0">
      <selection activeCell="R13" sqref="R13"/>
    </sheetView>
  </sheetViews>
  <sheetFormatPr defaultColWidth="9" defaultRowHeight="14.25" x14ac:dyDescent="0.2"/>
  <cols>
    <col min="1" max="1" width="4.625" customWidth="1"/>
    <col min="2" max="2" width="3.25" customWidth="1"/>
    <col min="3" max="3" width="10.625" customWidth="1"/>
    <col min="4" max="4" width="13.375" customWidth="1"/>
    <col min="5" max="5" width="7.25" customWidth="1"/>
    <col min="6" max="6" width="4.375" customWidth="1"/>
    <col min="7" max="7" width="5.25" customWidth="1"/>
    <col min="8" max="13" width="4.875" style="24" customWidth="1"/>
    <col min="14" max="15" width="4.875" customWidth="1"/>
    <col min="16" max="16" width="6.875" customWidth="1"/>
  </cols>
  <sheetData>
    <row r="1" spans="1:16" ht="18.75" x14ac:dyDescent="0.2">
      <c r="A1" s="83" t="s">
        <v>241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</row>
    <row r="2" spans="1:16" x14ac:dyDescent="0.2">
      <c r="A2" s="84" t="s">
        <v>19</v>
      </c>
      <c r="B2" s="84"/>
      <c r="C2" s="84"/>
      <c r="D2" s="84"/>
      <c r="E2" s="84"/>
      <c r="F2" s="2"/>
      <c r="G2" s="2"/>
      <c r="H2" s="25"/>
      <c r="I2" s="34"/>
      <c r="J2" s="34"/>
      <c r="K2" s="85">
        <v>44862</v>
      </c>
      <c r="L2" s="86"/>
      <c r="M2" s="86"/>
      <c r="N2" s="86"/>
      <c r="O2" s="86"/>
      <c r="P2" s="86"/>
    </row>
    <row r="3" spans="1:16" ht="14.25" customHeight="1" x14ac:dyDescent="0.2">
      <c r="A3" s="98" t="s">
        <v>1</v>
      </c>
      <c r="B3" s="107" t="s">
        <v>242</v>
      </c>
      <c r="C3" s="107" t="s">
        <v>24</v>
      </c>
      <c r="D3" s="121" t="s">
        <v>243</v>
      </c>
      <c r="E3" s="121" t="s">
        <v>25</v>
      </c>
      <c r="F3" s="107" t="s">
        <v>4</v>
      </c>
      <c r="G3" s="107" t="s">
        <v>244</v>
      </c>
      <c r="H3" s="119" t="s">
        <v>27</v>
      </c>
      <c r="I3" s="119"/>
      <c r="J3" s="119"/>
      <c r="K3" s="119"/>
      <c r="L3" s="119"/>
      <c r="M3" s="119"/>
      <c r="N3" s="122" t="s">
        <v>28</v>
      </c>
      <c r="O3" s="122" t="s">
        <v>143</v>
      </c>
      <c r="P3" s="107" t="s">
        <v>5</v>
      </c>
    </row>
    <row r="4" spans="1:16" ht="14.25" customHeight="1" x14ac:dyDescent="0.2">
      <c r="A4" s="99"/>
      <c r="B4" s="107"/>
      <c r="C4" s="107"/>
      <c r="D4" s="121"/>
      <c r="E4" s="121"/>
      <c r="F4" s="107"/>
      <c r="G4" s="107"/>
      <c r="H4" s="119" t="s">
        <v>32</v>
      </c>
      <c r="I4" s="119"/>
      <c r="J4" s="119" t="s">
        <v>33</v>
      </c>
      <c r="K4" s="119"/>
      <c r="L4" s="119" t="s">
        <v>34</v>
      </c>
      <c r="M4" s="119"/>
      <c r="N4" s="122"/>
      <c r="O4" s="122"/>
      <c r="P4" s="107"/>
    </row>
    <row r="5" spans="1:16" x14ac:dyDescent="0.2">
      <c r="A5" s="99"/>
      <c r="B5" s="107"/>
      <c r="C5" s="107"/>
      <c r="D5" s="121"/>
      <c r="E5" s="121"/>
      <c r="F5" s="107"/>
      <c r="G5" s="107"/>
      <c r="H5" s="26">
        <v>1</v>
      </c>
      <c r="I5" s="26">
        <v>2</v>
      </c>
      <c r="J5" s="26">
        <v>3</v>
      </c>
      <c r="K5" s="26">
        <v>4</v>
      </c>
      <c r="L5" s="26">
        <v>5</v>
      </c>
      <c r="M5" s="26">
        <v>6</v>
      </c>
      <c r="N5" s="122"/>
      <c r="O5" s="122"/>
      <c r="P5" s="107"/>
    </row>
    <row r="6" spans="1:16" ht="42.75" customHeight="1" x14ac:dyDescent="0.2">
      <c r="A6" s="98" t="s">
        <v>245</v>
      </c>
      <c r="B6" s="6">
        <v>1</v>
      </c>
      <c r="C6" s="27"/>
      <c r="D6" s="6" t="s">
        <v>96</v>
      </c>
      <c r="E6" s="27" t="s">
        <v>40</v>
      </c>
      <c r="F6" s="6">
        <v>4</v>
      </c>
      <c r="G6" s="6">
        <v>2</v>
      </c>
      <c r="H6" s="16"/>
      <c r="I6" s="16"/>
      <c r="J6" s="16"/>
      <c r="K6" s="16" t="s">
        <v>98</v>
      </c>
      <c r="L6" s="16"/>
      <c r="M6" s="16"/>
      <c r="N6" s="6" t="s">
        <v>246</v>
      </c>
      <c r="O6" s="6" t="s">
        <v>247</v>
      </c>
      <c r="P6" s="6"/>
    </row>
    <row r="7" spans="1:16" ht="42.75" customHeight="1" x14ac:dyDescent="0.2">
      <c r="A7" s="99"/>
      <c r="B7" s="6">
        <v>2</v>
      </c>
      <c r="C7" s="27"/>
      <c r="D7" s="6" t="s">
        <v>99</v>
      </c>
      <c r="E7" s="27" t="s">
        <v>101</v>
      </c>
      <c r="F7" s="6">
        <v>14</v>
      </c>
      <c r="G7" s="6">
        <v>14</v>
      </c>
      <c r="H7" s="16"/>
      <c r="I7" s="16"/>
      <c r="J7" s="16"/>
      <c r="K7" s="16"/>
      <c r="L7" s="16"/>
      <c r="M7" s="16" t="s">
        <v>102</v>
      </c>
      <c r="N7" s="6" t="s">
        <v>246</v>
      </c>
      <c r="O7" s="6" t="s">
        <v>247</v>
      </c>
      <c r="P7" s="6"/>
    </row>
    <row r="8" spans="1:16" ht="24.75" customHeight="1" x14ac:dyDescent="0.2">
      <c r="A8" s="99"/>
      <c r="B8" s="107" t="s">
        <v>106</v>
      </c>
      <c r="C8" s="107"/>
      <c r="D8" s="107"/>
      <c r="E8" s="28"/>
      <c r="F8" s="6">
        <v>18</v>
      </c>
      <c r="G8" s="6">
        <v>16</v>
      </c>
      <c r="H8" s="16"/>
      <c r="I8" s="16"/>
      <c r="J8" s="16"/>
      <c r="K8" s="16"/>
      <c r="L8" s="16"/>
      <c r="M8" s="16"/>
      <c r="N8" s="21"/>
      <c r="O8" s="6"/>
      <c r="P8" s="6"/>
    </row>
    <row r="9" spans="1:16" ht="42.75" customHeight="1" x14ac:dyDescent="0.2">
      <c r="A9" s="99" t="s">
        <v>248</v>
      </c>
      <c r="B9" s="28">
        <v>1</v>
      </c>
      <c r="C9" s="6" t="s">
        <v>39</v>
      </c>
      <c r="D9" s="6" t="s">
        <v>38</v>
      </c>
      <c r="E9" s="27" t="s">
        <v>40</v>
      </c>
      <c r="F9" s="6">
        <v>4</v>
      </c>
      <c r="G9" s="6">
        <v>2</v>
      </c>
      <c r="H9" s="16" t="s">
        <v>41</v>
      </c>
      <c r="I9" s="16"/>
      <c r="J9" s="16"/>
      <c r="K9" s="16"/>
      <c r="L9" s="16"/>
      <c r="M9" s="16"/>
      <c r="N9" s="6" t="s">
        <v>246</v>
      </c>
      <c r="O9" s="6" t="s">
        <v>249</v>
      </c>
      <c r="P9" s="6"/>
    </row>
    <row r="10" spans="1:16" ht="42.75" customHeight="1" x14ac:dyDescent="0.2">
      <c r="A10" s="99"/>
      <c r="B10" s="28">
        <v>2</v>
      </c>
      <c r="C10" s="6" t="s">
        <v>93</v>
      </c>
      <c r="D10" s="6" t="s">
        <v>92</v>
      </c>
      <c r="E10" s="27" t="s">
        <v>40</v>
      </c>
      <c r="F10" s="6">
        <v>2</v>
      </c>
      <c r="G10" s="6">
        <v>1</v>
      </c>
      <c r="H10" s="16" t="s">
        <v>94</v>
      </c>
      <c r="I10" s="16"/>
      <c r="J10" s="16"/>
      <c r="K10" s="16"/>
      <c r="L10" s="16"/>
      <c r="M10" s="16"/>
      <c r="N10" s="6" t="s">
        <v>246</v>
      </c>
      <c r="O10" s="6" t="s">
        <v>249</v>
      </c>
      <c r="P10" s="6"/>
    </row>
    <row r="11" spans="1:16" ht="42.75" customHeight="1" x14ac:dyDescent="0.2">
      <c r="A11" s="99"/>
      <c r="B11" s="28">
        <v>3</v>
      </c>
      <c r="C11" s="6" t="s">
        <v>104</v>
      </c>
      <c r="D11" s="6" t="s">
        <v>103</v>
      </c>
      <c r="E11" s="27" t="s">
        <v>40</v>
      </c>
      <c r="F11" s="6">
        <v>4</v>
      </c>
      <c r="G11" s="6">
        <v>4</v>
      </c>
      <c r="H11" s="29"/>
      <c r="I11" s="16"/>
      <c r="J11" s="16"/>
      <c r="K11" s="16"/>
      <c r="L11" s="16" t="s">
        <v>105</v>
      </c>
      <c r="M11" s="16"/>
      <c r="N11" s="6" t="s">
        <v>246</v>
      </c>
      <c r="O11" s="6" t="s">
        <v>249</v>
      </c>
      <c r="P11" s="6"/>
    </row>
    <row r="12" spans="1:16" ht="24.75" customHeight="1" x14ac:dyDescent="0.2">
      <c r="A12" s="99"/>
      <c r="B12" s="107" t="s">
        <v>106</v>
      </c>
      <c r="C12" s="107"/>
      <c r="D12" s="107"/>
      <c r="E12" s="6"/>
      <c r="F12" s="6">
        <v>10</v>
      </c>
      <c r="G12" s="6">
        <v>7</v>
      </c>
      <c r="H12" s="16"/>
      <c r="I12" s="16"/>
      <c r="J12" s="16"/>
      <c r="K12" s="16"/>
      <c r="L12" s="16"/>
      <c r="M12" s="16"/>
      <c r="N12" s="21"/>
      <c r="O12" s="16"/>
      <c r="P12" s="6"/>
    </row>
    <row r="13" spans="1:16" ht="19.5" customHeight="1" x14ac:dyDescent="0.2">
      <c r="A13" s="15"/>
      <c r="B13" s="30"/>
      <c r="C13" s="30"/>
      <c r="D13" s="30"/>
      <c r="E13" s="30"/>
      <c r="F13" s="30"/>
      <c r="G13" s="31"/>
      <c r="H13" s="32"/>
      <c r="I13" s="32"/>
      <c r="J13" s="32"/>
      <c r="K13" s="32"/>
      <c r="L13" s="32"/>
      <c r="M13" s="120" t="s">
        <v>17</v>
      </c>
      <c r="N13" s="120"/>
      <c r="O13" s="120"/>
      <c r="P13" s="120"/>
    </row>
    <row r="14" spans="1:16" ht="24" customHeight="1" x14ac:dyDescent="0.2">
      <c r="A14" s="12"/>
      <c r="B14" s="33"/>
      <c r="C14" s="33"/>
      <c r="D14" s="86" t="s">
        <v>139</v>
      </c>
      <c r="E14" s="86"/>
      <c r="F14" s="86"/>
      <c r="G14" s="86"/>
      <c r="H14" s="86"/>
      <c r="I14" s="86"/>
      <c r="J14" s="86"/>
      <c r="K14" s="86"/>
      <c r="L14" s="86"/>
      <c r="M14" s="86" t="s">
        <v>250</v>
      </c>
      <c r="N14" s="86"/>
      <c r="O14" s="86"/>
      <c r="P14" s="35"/>
    </row>
    <row r="15" spans="1:16" ht="21" customHeight="1" x14ac:dyDescent="0.2">
      <c r="A15" s="97" t="s">
        <v>251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</row>
    <row r="16" spans="1:16" x14ac:dyDescent="0.15">
      <c r="A16" s="113"/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</row>
  </sheetData>
  <mergeCells count="26">
    <mergeCell ref="A15:P15"/>
    <mergeCell ref="A16:P16"/>
    <mergeCell ref="A3:A5"/>
    <mergeCell ref="A6:A8"/>
    <mergeCell ref="A9:A12"/>
    <mergeCell ref="B3:B5"/>
    <mergeCell ref="C3:C5"/>
    <mergeCell ref="D3:D5"/>
    <mergeCell ref="E3:E5"/>
    <mergeCell ref="F3:F5"/>
    <mergeCell ref="G3:G5"/>
    <mergeCell ref="N3:N5"/>
    <mergeCell ref="O3:O5"/>
    <mergeCell ref="P3:P5"/>
    <mergeCell ref="B8:D8"/>
    <mergeCell ref="B12:D12"/>
    <mergeCell ref="M13:P13"/>
    <mergeCell ref="D14:L14"/>
    <mergeCell ref="M14:O14"/>
    <mergeCell ref="A1:P1"/>
    <mergeCell ref="A2:E2"/>
    <mergeCell ref="K2:P2"/>
    <mergeCell ref="H3:M3"/>
    <mergeCell ref="H4:I4"/>
    <mergeCell ref="J4:K4"/>
    <mergeCell ref="L4:M4"/>
  </mergeCells>
  <phoneticPr fontId="10" type="noConversion"/>
  <pageMargins left="0.7" right="0.7" top="0.75" bottom="0.75" header="0.3" footer="0.3"/>
  <pageSetup paperSize="9" scale="7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opLeftCell="A22" zoomScale="145" zoomScaleNormal="145" workbookViewId="0">
      <selection activeCell="C38" sqref="A7:XFD50"/>
    </sheetView>
  </sheetViews>
  <sheetFormatPr defaultColWidth="9" defaultRowHeight="14.25" x14ac:dyDescent="0.2"/>
  <cols>
    <col min="1" max="1" width="3.125" customWidth="1"/>
    <col min="2" max="3" width="3.25" customWidth="1"/>
    <col min="4" max="4" width="21.75" customWidth="1"/>
    <col min="5" max="5" width="7.625" customWidth="1"/>
    <col min="6" max="6" width="2.5" customWidth="1"/>
    <col min="7" max="10" width="4.25" customWidth="1"/>
    <col min="11" max="16" width="5" style="1" customWidth="1"/>
    <col min="17" max="17" width="3.5" customWidth="1"/>
    <col min="18" max="18" width="2.75" customWidth="1"/>
    <col min="19" max="19" width="20.875" customWidth="1"/>
  </cols>
  <sheetData>
    <row r="1" spans="1:19" ht="18.75" x14ac:dyDescent="0.2">
      <c r="A1" s="83" t="s">
        <v>252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</row>
    <row r="2" spans="1:19" x14ac:dyDescent="0.2">
      <c r="A2" s="84" t="s">
        <v>253</v>
      </c>
      <c r="B2" s="84"/>
      <c r="C2" s="84"/>
      <c r="D2" s="84"/>
      <c r="E2" s="84"/>
      <c r="F2" s="2"/>
      <c r="G2" s="2"/>
      <c r="H2" s="2"/>
      <c r="I2" s="2"/>
      <c r="J2" s="2"/>
      <c r="K2" s="13"/>
      <c r="L2" s="14"/>
      <c r="M2" s="14"/>
      <c r="N2" s="85" t="s">
        <v>254</v>
      </c>
      <c r="O2" s="86"/>
      <c r="P2" s="86"/>
      <c r="Q2" s="86"/>
      <c r="R2" s="86"/>
      <c r="S2" s="86"/>
    </row>
    <row r="3" spans="1:19" x14ac:dyDescent="0.2">
      <c r="A3" s="98" t="s">
        <v>20</v>
      </c>
      <c r="B3" s="98" t="s">
        <v>21</v>
      </c>
      <c r="C3" s="98" t="s">
        <v>22</v>
      </c>
      <c r="D3" s="101" t="s">
        <v>23</v>
      </c>
      <c r="E3" s="101" t="s">
        <v>24</v>
      </c>
      <c r="F3" s="98" t="s">
        <v>25</v>
      </c>
      <c r="G3" s="87" t="s">
        <v>26</v>
      </c>
      <c r="H3" s="88"/>
      <c r="I3" s="88"/>
      <c r="J3" s="107" t="s">
        <v>4</v>
      </c>
      <c r="K3" s="123" t="s">
        <v>27</v>
      </c>
      <c r="L3" s="124"/>
      <c r="M3" s="124"/>
      <c r="N3" s="124"/>
      <c r="O3" s="124"/>
      <c r="P3" s="125"/>
      <c r="Q3" s="98" t="s">
        <v>28</v>
      </c>
      <c r="R3" s="98" t="s">
        <v>143</v>
      </c>
      <c r="S3" s="98" t="s">
        <v>5</v>
      </c>
    </row>
    <row r="4" spans="1:19" x14ac:dyDescent="0.2">
      <c r="A4" s="99"/>
      <c r="B4" s="99"/>
      <c r="C4" s="99"/>
      <c r="D4" s="102"/>
      <c r="E4" s="102"/>
      <c r="F4" s="99"/>
      <c r="G4" s="98" t="s">
        <v>30</v>
      </c>
      <c r="H4" s="98" t="s">
        <v>31</v>
      </c>
      <c r="I4" s="104" t="s">
        <v>9</v>
      </c>
      <c r="J4" s="107"/>
      <c r="K4" s="123" t="s">
        <v>32</v>
      </c>
      <c r="L4" s="125"/>
      <c r="M4" s="123" t="s">
        <v>33</v>
      </c>
      <c r="N4" s="125"/>
      <c r="O4" s="123" t="s">
        <v>34</v>
      </c>
      <c r="P4" s="125"/>
      <c r="Q4" s="99"/>
      <c r="R4" s="99"/>
      <c r="S4" s="99"/>
    </row>
    <row r="5" spans="1:19" x14ac:dyDescent="0.2">
      <c r="A5" s="99"/>
      <c r="B5" s="99"/>
      <c r="C5" s="99"/>
      <c r="D5" s="102"/>
      <c r="E5" s="102"/>
      <c r="F5" s="99"/>
      <c r="G5" s="99"/>
      <c r="H5" s="99"/>
      <c r="I5" s="105"/>
      <c r="J5" s="107"/>
      <c r="K5" s="16">
        <v>1</v>
      </c>
      <c r="L5" s="16">
        <v>2</v>
      </c>
      <c r="M5" s="16">
        <v>3</v>
      </c>
      <c r="N5" s="16">
        <v>4</v>
      </c>
      <c r="O5" s="16">
        <v>5</v>
      </c>
      <c r="P5" s="16">
        <v>6</v>
      </c>
      <c r="Q5" s="99"/>
      <c r="R5" s="99"/>
      <c r="S5" s="99"/>
    </row>
    <row r="6" spans="1:19" x14ac:dyDescent="0.2">
      <c r="A6" s="100"/>
      <c r="B6" s="100"/>
      <c r="C6" s="100"/>
      <c r="D6" s="103"/>
      <c r="E6" s="103"/>
      <c r="F6" s="100"/>
      <c r="G6" s="100"/>
      <c r="H6" s="100"/>
      <c r="I6" s="106"/>
      <c r="J6" s="107"/>
      <c r="K6" s="16" t="s">
        <v>35</v>
      </c>
      <c r="L6" s="16">
        <v>18</v>
      </c>
      <c r="M6" s="16">
        <v>18</v>
      </c>
      <c r="N6" s="16">
        <v>18</v>
      </c>
      <c r="O6" s="16">
        <v>18</v>
      </c>
      <c r="P6" s="16">
        <v>18</v>
      </c>
      <c r="Q6" s="100"/>
      <c r="R6" s="100"/>
      <c r="S6" s="100"/>
    </row>
    <row r="7" spans="1:19" ht="18.75" customHeight="1" x14ac:dyDescent="0.2">
      <c r="A7" s="98" t="s">
        <v>36</v>
      </c>
      <c r="B7" s="98" t="s">
        <v>37</v>
      </c>
      <c r="C7" s="6">
        <v>1</v>
      </c>
      <c r="D7" s="6" t="s">
        <v>38</v>
      </c>
      <c r="E7" s="6" t="s">
        <v>39</v>
      </c>
      <c r="F7" s="6" t="s">
        <v>40</v>
      </c>
      <c r="G7" s="6">
        <v>72</v>
      </c>
      <c r="H7" s="6">
        <v>36</v>
      </c>
      <c r="I7" s="6">
        <v>36</v>
      </c>
      <c r="J7" s="6">
        <v>4</v>
      </c>
      <c r="K7" s="16" t="s">
        <v>41</v>
      </c>
      <c r="L7" s="16"/>
      <c r="M7" s="16"/>
      <c r="N7" s="16"/>
      <c r="O7" s="16"/>
      <c r="P7" s="16"/>
      <c r="Q7" s="6"/>
      <c r="R7" s="6"/>
      <c r="S7" s="6" t="s">
        <v>43</v>
      </c>
    </row>
    <row r="8" spans="1:19" ht="18.75" customHeight="1" x14ac:dyDescent="0.2">
      <c r="A8" s="99"/>
      <c r="B8" s="99"/>
      <c r="C8" s="6">
        <v>2</v>
      </c>
      <c r="D8" s="6" t="s">
        <v>255</v>
      </c>
      <c r="E8" s="6" t="s">
        <v>49</v>
      </c>
      <c r="F8" s="6" t="s">
        <v>40</v>
      </c>
      <c r="G8" s="6">
        <v>30</v>
      </c>
      <c r="H8" s="6">
        <v>24</v>
      </c>
      <c r="I8" s="6">
        <v>6</v>
      </c>
      <c r="J8" s="6">
        <v>2</v>
      </c>
      <c r="K8" s="16" t="s">
        <v>50</v>
      </c>
      <c r="L8" s="16"/>
      <c r="M8" s="16"/>
      <c r="N8" s="16"/>
      <c r="O8" s="16"/>
      <c r="P8" s="16"/>
      <c r="Q8" s="21" t="s">
        <v>51</v>
      </c>
      <c r="R8" s="6"/>
      <c r="S8" s="6" t="s">
        <v>43</v>
      </c>
    </row>
    <row r="9" spans="1:19" ht="18.75" customHeight="1" x14ac:dyDescent="0.2">
      <c r="A9" s="99"/>
      <c r="B9" s="99"/>
      <c r="C9" s="6">
        <v>3</v>
      </c>
      <c r="D9" s="6" t="s">
        <v>256</v>
      </c>
      <c r="E9" s="6" t="s">
        <v>53</v>
      </c>
      <c r="F9" s="6" t="s">
        <v>40</v>
      </c>
      <c r="G9" s="6">
        <v>36</v>
      </c>
      <c r="H9" s="6">
        <v>28</v>
      </c>
      <c r="I9" s="6">
        <v>8</v>
      </c>
      <c r="J9" s="6">
        <v>2</v>
      </c>
      <c r="L9" s="16" t="s">
        <v>54</v>
      </c>
      <c r="M9" s="16"/>
      <c r="N9" s="16"/>
      <c r="O9" s="16"/>
      <c r="P9" s="16"/>
      <c r="Q9" s="21" t="s">
        <v>51</v>
      </c>
      <c r="R9" s="6"/>
      <c r="S9" s="6" t="s">
        <v>43</v>
      </c>
    </row>
    <row r="10" spans="1:19" ht="28.5" customHeight="1" x14ac:dyDescent="0.2">
      <c r="A10" s="99"/>
      <c r="B10" s="99"/>
      <c r="C10" s="6">
        <v>4</v>
      </c>
      <c r="D10" s="6" t="s">
        <v>55</v>
      </c>
      <c r="E10" s="6" t="s">
        <v>56</v>
      </c>
      <c r="F10" s="6" t="s">
        <v>40</v>
      </c>
      <c r="G10" s="6">
        <v>36</v>
      </c>
      <c r="H10" s="6">
        <v>28</v>
      </c>
      <c r="I10" s="6">
        <v>8</v>
      </c>
      <c r="J10" s="6">
        <v>3</v>
      </c>
      <c r="K10" s="16"/>
      <c r="L10" s="16"/>
      <c r="M10" s="16" t="s">
        <v>54</v>
      </c>
      <c r="N10" s="16"/>
      <c r="O10" s="16"/>
      <c r="P10" s="16"/>
      <c r="Q10" s="21" t="s">
        <v>51</v>
      </c>
      <c r="R10" s="16"/>
      <c r="S10" s="6" t="s">
        <v>257</v>
      </c>
    </row>
    <row r="11" spans="1:19" ht="28.5" customHeight="1" x14ac:dyDescent="0.2">
      <c r="A11" s="99"/>
      <c r="B11" s="99"/>
      <c r="C11" s="6">
        <v>5</v>
      </c>
      <c r="D11" s="6" t="s">
        <v>258</v>
      </c>
      <c r="E11" s="6" t="s">
        <v>60</v>
      </c>
      <c r="F11" s="6" t="s">
        <v>40</v>
      </c>
      <c r="G11" s="6">
        <v>36</v>
      </c>
      <c r="H11" s="6">
        <v>28</v>
      </c>
      <c r="I11" s="6">
        <v>8</v>
      </c>
      <c r="J11" s="6">
        <v>2</v>
      </c>
      <c r="K11" s="16"/>
      <c r="L11" s="16"/>
      <c r="M11" s="16"/>
      <c r="N11" s="16" t="s">
        <v>54</v>
      </c>
      <c r="O11" s="16"/>
      <c r="P11" s="16"/>
      <c r="Q11" s="21" t="s">
        <v>51</v>
      </c>
      <c r="R11" s="16"/>
      <c r="S11" s="6" t="s">
        <v>43</v>
      </c>
    </row>
    <row r="12" spans="1:19" ht="19.5" customHeight="1" x14ac:dyDescent="0.2">
      <c r="A12" s="99"/>
      <c r="B12" s="99"/>
      <c r="C12" s="6">
        <v>6</v>
      </c>
      <c r="D12" s="6" t="s">
        <v>71</v>
      </c>
      <c r="E12" s="6" t="s">
        <v>72</v>
      </c>
      <c r="F12" s="6" t="s">
        <v>40</v>
      </c>
      <c r="G12" s="6">
        <v>30</v>
      </c>
      <c r="H12" s="6">
        <v>15</v>
      </c>
      <c r="I12" s="6">
        <v>15</v>
      </c>
      <c r="J12" s="6">
        <v>2</v>
      </c>
      <c r="K12" s="16" t="s">
        <v>50</v>
      </c>
      <c r="L12" s="16"/>
      <c r="M12" s="16"/>
      <c r="N12" s="16"/>
      <c r="O12" s="16"/>
      <c r="P12" s="16"/>
      <c r="Q12" s="16"/>
      <c r="R12" s="16"/>
      <c r="S12" s="6" t="s">
        <v>259</v>
      </c>
    </row>
    <row r="13" spans="1:19" ht="19.5" customHeight="1" x14ac:dyDescent="0.2">
      <c r="A13" s="99"/>
      <c r="B13" s="99"/>
      <c r="C13" s="6">
        <v>7</v>
      </c>
      <c r="D13" s="6" t="s">
        <v>74</v>
      </c>
      <c r="E13" s="6" t="s">
        <v>75</v>
      </c>
      <c r="F13" s="6" t="s">
        <v>40</v>
      </c>
      <c r="G13" s="6">
        <v>36</v>
      </c>
      <c r="H13" s="6">
        <v>18</v>
      </c>
      <c r="I13" s="6">
        <v>18</v>
      </c>
      <c r="J13" s="6">
        <v>2</v>
      </c>
      <c r="K13" s="16"/>
      <c r="L13" s="16" t="s">
        <v>54</v>
      </c>
      <c r="M13" s="16"/>
      <c r="N13" s="16"/>
      <c r="O13" s="16"/>
      <c r="P13" s="16"/>
      <c r="Q13" s="16"/>
      <c r="R13" s="16"/>
      <c r="S13" s="6" t="s">
        <v>259</v>
      </c>
    </row>
    <row r="14" spans="1:19" ht="19.5" customHeight="1" x14ac:dyDescent="0.2">
      <c r="A14" s="99"/>
      <c r="B14" s="99"/>
      <c r="C14" s="6">
        <v>8</v>
      </c>
      <c r="D14" s="6" t="s">
        <v>76</v>
      </c>
      <c r="E14" s="6" t="s">
        <v>77</v>
      </c>
      <c r="F14" s="6" t="s">
        <v>40</v>
      </c>
      <c r="G14" s="6">
        <v>36</v>
      </c>
      <c r="H14" s="6">
        <v>18</v>
      </c>
      <c r="I14" s="6">
        <v>18</v>
      </c>
      <c r="J14" s="6">
        <v>2</v>
      </c>
      <c r="K14" s="16"/>
      <c r="L14" s="16"/>
      <c r="M14" s="16" t="s">
        <v>54</v>
      </c>
      <c r="N14" s="16"/>
      <c r="O14" s="16"/>
      <c r="P14" s="16"/>
      <c r="Q14" s="16"/>
      <c r="R14" s="16"/>
      <c r="S14" s="6" t="s">
        <v>259</v>
      </c>
    </row>
    <row r="15" spans="1:19" ht="19.5" customHeight="1" x14ac:dyDescent="0.2">
      <c r="A15" s="99"/>
      <c r="B15" s="99"/>
      <c r="C15" s="6">
        <v>9</v>
      </c>
      <c r="D15" s="6" t="s">
        <v>78</v>
      </c>
      <c r="E15" s="6" t="s">
        <v>79</v>
      </c>
      <c r="F15" s="6" t="s">
        <v>40</v>
      </c>
      <c r="G15" s="6">
        <v>36</v>
      </c>
      <c r="H15" s="6">
        <v>18</v>
      </c>
      <c r="I15" s="6">
        <v>18</v>
      </c>
      <c r="J15" s="6">
        <v>2</v>
      </c>
      <c r="K15" s="16"/>
      <c r="L15" s="16"/>
      <c r="M15" s="16"/>
      <c r="N15" s="16" t="s">
        <v>54</v>
      </c>
      <c r="O15" s="16"/>
      <c r="P15" s="16"/>
      <c r="Q15" s="16"/>
      <c r="R15" s="16"/>
      <c r="S15" s="6" t="s">
        <v>259</v>
      </c>
    </row>
    <row r="16" spans="1:19" ht="19.5" customHeight="1" x14ac:dyDescent="0.2">
      <c r="A16" s="99"/>
      <c r="B16" s="99"/>
      <c r="C16" s="6">
        <v>10</v>
      </c>
      <c r="D16" s="6" t="s">
        <v>61</v>
      </c>
      <c r="E16" s="6" t="s">
        <v>62</v>
      </c>
      <c r="F16" s="6" t="s">
        <v>40</v>
      </c>
      <c r="G16" s="6">
        <v>30</v>
      </c>
      <c r="H16" s="6">
        <v>24</v>
      </c>
      <c r="I16" s="6">
        <v>6</v>
      </c>
      <c r="J16" s="6">
        <v>1.4</v>
      </c>
      <c r="K16" s="16" t="s">
        <v>50</v>
      </c>
      <c r="L16" s="16"/>
      <c r="M16" s="16"/>
      <c r="N16" s="16"/>
      <c r="O16" s="16"/>
      <c r="P16" s="16"/>
      <c r="Q16" s="16"/>
      <c r="R16" s="16"/>
      <c r="S16" s="6" t="s">
        <v>43</v>
      </c>
    </row>
    <row r="17" spans="1:19" ht="19.5" customHeight="1" x14ac:dyDescent="0.2">
      <c r="A17" s="99"/>
      <c r="B17" s="99"/>
      <c r="C17" s="6">
        <v>11</v>
      </c>
      <c r="D17" s="6" t="s">
        <v>64</v>
      </c>
      <c r="E17" s="6" t="s">
        <v>65</v>
      </c>
      <c r="F17" s="6" t="s">
        <v>57</v>
      </c>
      <c r="G17" s="6">
        <v>6</v>
      </c>
      <c r="H17" s="6">
        <v>4</v>
      </c>
      <c r="I17" s="6">
        <v>2</v>
      </c>
      <c r="J17" s="6">
        <v>0.2</v>
      </c>
      <c r="K17" s="16"/>
      <c r="L17" s="16" t="s">
        <v>66</v>
      </c>
      <c r="M17" s="16"/>
      <c r="N17" s="16"/>
      <c r="O17" s="16"/>
      <c r="P17" s="16"/>
      <c r="Q17" s="16"/>
      <c r="R17" s="16"/>
      <c r="S17" s="6" t="s">
        <v>43</v>
      </c>
    </row>
    <row r="18" spans="1:19" ht="19.5" customHeight="1" x14ac:dyDescent="0.2">
      <c r="A18" s="99"/>
      <c r="B18" s="99"/>
      <c r="C18" s="6">
        <v>12</v>
      </c>
      <c r="D18" s="6" t="s">
        <v>67</v>
      </c>
      <c r="E18" s="6" t="s">
        <v>68</v>
      </c>
      <c r="F18" s="6" t="s">
        <v>57</v>
      </c>
      <c r="G18" s="6">
        <v>6</v>
      </c>
      <c r="H18" s="6">
        <v>4</v>
      </c>
      <c r="I18" s="6">
        <v>2</v>
      </c>
      <c r="J18" s="6">
        <v>0.2</v>
      </c>
      <c r="K18" s="16"/>
      <c r="L18" s="16"/>
      <c r="M18" s="16" t="s">
        <v>66</v>
      </c>
      <c r="N18" s="16"/>
      <c r="O18" s="16"/>
      <c r="P18" s="16"/>
      <c r="Q18" s="16"/>
      <c r="R18" s="16"/>
      <c r="S18" s="6" t="s">
        <v>43</v>
      </c>
    </row>
    <row r="19" spans="1:19" ht="19.5" customHeight="1" x14ac:dyDescent="0.2">
      <c r="A19" s="99"/>
      <c r="B19" s="99"/>
      <c r="C19" s="6">
        <v>13</v>
      </c>
      <c r="D19" s="6" t="s">
        <v>69</v>
      </c>
      <c r="E19" s="6" t="s">
        <v>70</v>
      </c>
      <c r="F19" s="6" t="s">
        <v>57</v>
      </c>
      <c r="G19" s="6">
        <v>6</v>
      </c>
      <c r="H19" s="6">
        <v>4</v>
      </c>
      <c r="I19" s="6">
        <v>2</v>
      </c>
      <c r="J19" s="6">
        <v>0.2</v>
      </c>
      <c r="K19" s="16"/>
      <c r="L19" s="16"/>
      <c r="M19" s="16"/>
      <c r="N19" s="16" t="s">
        <v>66</v>
      </c>
      <c r="O19" s="16"/>
      <c r="P19" s="16"/>
      <c r="Q19" s="16"/>
      <c r="R19" s="16"/>
      <c r="S19" s="6" t="s">
        <v>43</v>
      </c>
    </row>
    <row r="20" spans="1:19" ht="19.5" customHeight="1" x14ac:dyDescent="0.2">
      <c r="A20" s="99"/>
      <c r="B20" s="99"/>
      <c r="C20" s="6">
        <v>14</v>
      </c>
      <c r="D20" s="6" t="s">
        <v>80</v>
      </c>
      <c r="E20" s="6" t="s">
        <v>81</v>
      </c>
      <c r="F20" s="6" t="s">
        <v>57</v>
      </c>
      <c r="G20" s="6">
        <v>4</v>
      </c>
      <c r="H20" s="6">
        <v>4</v>
      </c>
      <c r="I20" s="6">
        <v>0</v>
      </c>
      <c r="J20" s="6">
        <v>0.2</v>
      </c>
      <c r="K20" s="16" t="s">
        <v>260</v>
      </c>
      <c r="L20" s="16"/>
      <c r="M20" s="16"/>
      <c r="N20" s="16"/>
      <c r="O20" s="16"/>
      <c r="P20" s="16"/>
      <c r="Q20" s="16"/>
      <c r="R20" s="16"/>
      <c r="S20" s="6" t="s">
        <v>43</v>
      </c>
    </row>
    <row r="21" spans="1:19" ht="19.5" customHeight="1" x14ac:dyDescent="0.2">
      <c r="A21" s="99"/>
      <c r="B21" s="99"/>
      <c r="C21" s="6">
        <v>15</v>
      </c>
      <c r="D21" s="6" t="s">
        <v>83</v>
      </c>
      <c r="E21" s="6" t="s">
        <v>84</v>
      </c>
      <c r="F21" s="6" t="s">
        <v>57</v>
      </c>
      <c r="G21" s="6">
        <v>4</v>
      </c>
      <c r="H21" s="6">
        <v>4</v>
      </c>
      <c r="I21" s="6">
        <v>0</v>
      </c>
      <c r="J21" s="6">
        <v>0.2</v>
      </c>
      <c r="K21" s="16"/>
      <c r="L21" s="16" t="s">
        <v>260</v>
      </c>
      <c r="M21" s="16"/>
      <c r="N21" s="16"/>
      <c r="O21" s="16"/>
      <c r="P21" s="16"/>
      <c r="Q21" s="16"/>
      <c r="R21" s="16"/>
      <c r="S21" s="6" t="s">
        <v>43</v>
      </c>
    </row>
    <row r="22" spans="1:19" ht="19.5" customHeight="1" x14ac:dyDescent="0.2">
      <c r="A22" s="99"/>
      <c r="B22" s="99"/>
      <c r="C22" s="6">
        <v>16</v>
      </c>
      <c r="D22" s="6" t="s">
        <v>85</v>
      </c>
      <c r="E22" s="6" t="s">
        <v>86</v>
      </c>
      <c r="F22" s="6" t="s">
        <v>57</v>
      </c>
      <c r="G22" s="6">
        <v>4</v>
      </c>
      <c r="H22" s="6">
        <v>4</v>
      </c>
      <c r="I22" s="6">
        <v>0</v>
      </c>
      <c r="J22" s="6">
        <v>0.2</v>
      </c>
      <c r="K22" s="16"/>
      <c r="L22" s="16"/>
      <c r="M22" s="16" t="s">
        <v>260</v>
      </c>
      <c r="N22" s="16"/>
      <c r="O22" s="16"/>
      <c r="P22" s="16"/>
      <c r="Q22" s="16"/>
      <c r="R22" s="16"/>
      <c r="S22" s="6" t="s">
        <v>43</v>
      </c>
    </row>
    <row r="23" spans="1:19" ht="19.5" customHeight="1" x14ac:dyDescent="0.2">
      <c r="A23" s="99"/>
      <c r="B23" s="99"/>
      <c r="C23" s="6">
        <v>17</v>
      </c>
      <c r="D23" s="6" t="s">
        <v>87</v>
      </c>
      <c r="E23" s="6" t="s">
        <v>88</v>
      </c>
      <c r="F23" s="6" t="s">
        <v>57</v>
      </c>
      <c r="G23" s="6">
        <v>4</v>
      </c>
      <c r="H23" s="6">
        <v>4</v>
      </c>
      <c r="I23" s="6">
        <v>0</v>
      </c>
      <c r="J23" s="6">
        <v>0.2</v>
      </c>
      <c r="K23" s="16"/>
      <c r="L23" s="16"/>
      <c r="M23" s="16"/>
      <c r="N23" s="16" t="s">
        <v>260</v>
      </c>
      <c r="O23" s="16"/>
      <c r="P23" s="16"/>
      <c r="Q23" s="16"/>
      <c r="R23" s="16"/>
      <c r="S23" s="6" t="s">
        <v>43</v>
      </c>
    </row>
    <row r="24" spans="1:19" ht="19.5" customHeight="1" x14ac:dyDescent="0.2">
      <c r="A24" s="99"/>
      <c r="B24" s="99"/>
      <c r="C24" s="6">
        <v>18</v>
      </c>
      <c r="D24" s="6" t="s">
        <v>261</v>
      </c>
      <c r="E24" s="6" t="s">
        <v>262</v>
      </c>
      <c r="F24" s="6" t="s">
        <v>57</v>
      </c>
      <c r="G24" s="6">
        <v>4</v>
      </c>
      <c r="H24" s="6">
        <v>4</v>
      </c>
      <c r="I24" s="6">
        <v>0</v>
      </c>
      <c r="J24" s="6">
        <v>0.2</v>
      </c>
      <c r="K24" s="16"/>
      <c r="L24" s="16"/>
      <c r="M24" s="16"/>
      <c r="N24" s="16"/>
      <c r="O24" s="16" t="s">
        <v>260</v>
      </c>
      <c r="P24" s="16"/>
      <c r="Q24" s="16"/>
      <c r="R24" s="16"/>
      <c r="S24" s="6" t="s">
        <v>43</v>
      </c>
    </row>
    <row r="25" spans="1:19" ht="19.5" customHeight="1" x14ac:dyDescent="0.2">
      <c r="A25" s="99"/>
      <c r="B25" s="99"/>
      <c r="C25" s="6">
        <v>19</v>
      </c>
      <c r="D25" s="6" t="s">
        <v>112</v>
      </c>
      <c r="E25" s="6" t="s">
        <v>113</v>
      </c>
      <c r="F25" s="6" t="s">
        <v>57</v>
      </c>
      <c r="G25" s="6">
        <v>60</v>
      </c>
      <c r="H25" s="6">
        <v>30</v>
      </c>
      <c r="I25" s="6">
        <v>30</v>
      </c>
      <c r="J25" s="6">
        <v>4</v>
      </c>
      <c r="K25" s="16" t="s">
        <v>114</v>
      </c>
      <c r="L25" s="16"/>
      <c r="M25" s="16"/>
      <c r="N25" s="16"/>
      <c r="O25" s="16"/>
      <c r="P25" s="16"/>
      <c r="Q25" s="16"/>
      <c r="R25" s="16"/>
      <c r="S25" s="6" t="s">
        <v>263</v>
      </c>
    </row>
    <row r="26" spans="1:19" ht="19.5" customHeight="1" x14ac:dyDescent="0.2">
      <c r="A26" s="99"/>
      <c r="B26" s="99"/>
      <c r="C26" s="6">
        <v>20</v>
      </c>
      <c r="D26" s="6" t="s">
        <v>107</v>
      </c>
      <c r="E26" s="6" t="s">
        <v>108</v>
      </c>
      <c r="F26" s="6" t="s">
        <v>57</v>
      </c>
      <c r="G26" s="6">
        <v>30</v>
      </c>
      <c r="H26" s="6">
        <v>15</v>
      </c>
      <c r="I26" s="6">
        <v>15</v>
      </c>
      <c r="J26" s="6">
        <v>2</v>
      </c>
      <c r="K26" s="16" t="s">
        <v>50</v>
      </c>
      <c r="L26" s="16"/>
      <c r="M26" s="16"/>
      <c r="N26" s="16"/>
      <c r="O26" s="16"/>
      <c r="P26" s="16"/>
      <c r="Q26" s="16"/>
      <c r="R26" s="16"/>
      <c r="S26" s="6" t="s">
        <v>264</v>
      </c>
    </row>
    <row r="27" spans="1:19" ht="19.5" customHeight="1" x14ac:dyDescent="0.2">
      <c r="A27" s="99"/>
      <c r="B27" s="99"/>
      <c r="C27" s="6">
        <v>21</v>
      </c>
      <c r="D27" s="6" t="s">
        <v>110</v>
      </c>
      <c r="E27" s="6" t="s">
        <v>111</v>
      </c>
      <c r="F27" s="6" t="s">
        <v>57</v>
      </c>
      <c r="G27" s="6">
        <v>36</v>
      </c>
      <c r="H27" s="6">
        <v>18</v>
      </c>
      <c r="I27" s="6">
        <v>18</v>
      </c>
      <c r="J27" s="6">
        <v>2</v>
      </c>
      <c r="K27" s="16"/>
      <c r="L27" s="16" t="s">
        <v>54</v>
      </c>
      <c r="M27" s="16"/>
      <c r="N27" s="16"/>
      <c r="O27" s="16"/>
      <c r="P27" s="16"/>
      <c r="Q27" s="16"/>
      <c r="R27" s="16"/>
      <c r="S27" s="6" t="s">
        <v>264</v>
      </c>
    </row>
    <row r="28" spans="1:19" ht="19.5" customHeight="1" x14ac:dyDescent="0.2">
      <c r="A28" s="99"/>
      <c r="B28" s="99"/>
      <c r="C28" s="6">
        <v>22</v>
      </c>
      <c r="D28" s="6" t="s">
        <v>116</v>
      </c>
      <c r="E28" s="6" t="s">
        <v>117</v>
      </c>
      <c r="F28" s="6" t="s">
        <v>57</v>
      </c>
      <c r="G28" s="6">
        <v>30</v>
      </c>
      <c r="H28" s="6">
        <v>30</v>
      </c>
      <c r="I28" s="6">
        <v>0</v>
      </c>
      <c r="J28" s="6">
        <v>2</v>
      </c>
      <c r="K28" s="16" t="s">
        <v>50</v>
      </c>
      <c r="L28" s="16"/>
      <c r="M28" s="16"/>
      <c r="N28" s="16"/>
      <c r="O28" s="16"/>
      <c r="P28" s="16"/>
      <c r="Q28" s="21" t="s">
        <v>51</v>
      </c>
      <c r="R28" s="16"/>
      <c r="S28" s="6" t="s">
        <v>118</v>
      </c>
    </row>
    <row r="29" spans="1:19" ht="19.5" customHeight="1" x14ac:dyDescent="0.2">
      <c r="A29" s="99"/>
      <c r="B29" s="99"/>
      <c r="C29" s="6">
        <v>23</v>
      </c>
      <c r="D29" s="6" t="s">
        <v>119</v>
      </c>
      <c r="E29" s="6" t="s">
        <v>120</v>
      </c>
      <c r="F29" s="6" t="s">
        <v>57</v>
      </c>
      <c r="G29" s="6">
        <v>36</v>
      </c>
      <c r="H29" s="6">
        <v>30</v>
      </c>
      <c r="I29" s="6">
        <v>0</v>
      </c>
      <c r="J29" s="6">
        <v>2</v>
      </c>
      <c r="K29" s="16"/>
      <c r="L29" s="16" t="s">
        <v>54</v>
      </c>
      <c r="M29" s="16"/>
      <c r="N29" s="16"/>
      <c r="O29" s="16"/>
      <c r="P29" s="16"/>
      <c r="Q29" s="21" t="s">
        <v>51</v>
      </c>
      <c r="R29" s="16"/>
      <c r="S29" s="6" t="s">
        <v>118</v>
      </c>
    </row>
    <row r="30" spans="1:19" ht="19.5" customHeight="1" x14ac:dyDescent="0.2">
      <c r="A30" s="99"/>
      <c r="B30" s="99"/>
      <c r="C30" s="6">
        <v>24</v>
      </c>
      <c r="D30" s="6" t="s">
        <v>92</v>
      </c>
      <c r="E30" s="6" t="s">
        <v>93</v>
      </c>
      <c r="F30" s="6" t="s">
        <v>57</v>
      </c>
      <c r="G30" s="6">
        <v>30</v>
      </c>
      <c r="H30" s="6">
        <v>20</v>
      </c>
      <c r="I30" s="6">
        <v>10</v>
      </c>
      <c r="J30" s="6">
        <v>2</v>
      </c>
      <c r="K30" s="16" t="s">
        <v>94</v>
      </c>
      <c r="L30" s="16"/>
      <c r="M30" s="16"/>
      <c r="N30" s="16"/>
      <c r="O30" s="16"/>
      <c r="P30" s="16"/>
      <c r="Q30" s="16"/>
      <c r="R30" s="16"/>
      <c r="S30" s="6" t="s">
        <v>265</v>
      </c>
    </row>
    <row r="31" spans="1:19" ht="19.5" customHeight="1" x14ac:dyDescent="0.2">
      <c r="A31" s="99"/>
      <c r="B31" s="99"/>
      <c r="C31" s="6">
        <v>25</v>
      </c>
      <c r="D31" s="6" t="s">
        <v>121</v>
      </c>
      <c r="E31" s="6" t="s">
        <v>122</v>
      </c>
      <c r="F31" s="6" t="s">
        <v>40</v>
      </c>
      <c r="G31" s="7">
        <v>15</v>
      </c>
      <c r="H31" s="7">
        <v>10</v>
      </c>
      <c r="I31" s="7">
        <v>5</v>
      </c>
      <c r="J31" s="6">
        <v>1</v>
      </c>
      <c r="K31" s="16" t="s">
        <v>63</v>
      </c>
      <c r="L31" s="16"/>
      <c r="M31" s="16"/>
      <c r="N31" s="16"/>
      <c r="O31" s="16"/>
      <c r="P31" s="16"/>
      <c r="Q31" s="16"/>
      <c r="R31" s="16"/>
      <c r="S31" s="6" t="s">
        <v>43</v>
      </c>
    </row>
    <row r="32" spans="1:19" ht="19.5" customHeight="1" x14ac:dyDescent="0.2">
      <c r="A32" s="99"/>
      <c r="B32" s="99"/>
      <c r="C32" s="6">
        <v>26</v>
      </c>
      <c r="D32" s="6" t="s">
        <v>144</v>
      </c>
      <c r="E32" s="6" t="s">
        <v>145</v>
      </c>
      <c r="F32" s="6" t="s">
        <v>57</v>
      </c>
      <c r="G32" s="7">
        <v>30</v>
      </c>
      <c r="H32" s="7">
        <v>30</v>
      </c>
      <c r="I32" s="7">
        <v>0</v>
      </c>
      <c r="J32" s="6">
        <v>2</v>
      </c>
      <c r="K32" s="16" t="s">
        <v>50</v>
      </c>
      <c r="L32" s="16"/>
      <c r="M32" s="16"/>
      <c r="N32" s="16"/>
      <c r="O32" s="16"/>
      <c r="P32" s="16"/>
      <c r="Q32" s="21" t="s">
        <v>51</v>
      </c>
      <c r="R32" s="16"/>
      <c r="S32" s="6" t="s">
        <v>266</v>
      </c>
    </row>
    <row r="33" spans="1:19" ht="19.5" customHeight="1" x14ac:dyDescent="0.2">
      <c r="A33" s="99"/>
      <c r="B33" s="99"/>
      <c r="C33" s="6">
        <v>27</v>
      </c>
      <c r="D33" s="6" t="s">
        <v>147</v>
      </c>
      <c r="E33" s="6" t="s">
        <v>148</v>
      </c>
      <c r="F33" s="6" t="s">
        <v>57</v>
      </c>
      <c r="G33" s="6">
        <v>36</v>
      </c>
      <c r="H33" s="6">
        <v>36</v>
      </c>
      <c r="I33" s="6">
        <v>0</v>
      </c>
      <c r="J33" s="6">
        <v>2</v>
      </c>
      <c r="K33" s="16"/>
      <c r="L33" s="16" t="s">
        <v>54</v>
      </c>
      <c r="M33" s="16"/>
      <c r="N33" s="16"/>
      <c r="O33" s="16"/>
      <c r="P33" s="16"/>
      <c r="Q33" s="21" t="s">
        <v>51</v>
      </c>
      <c r="R33" s="16"/>
      <c r="S33" s="6" t="s">
        <v>266</v>
      </c>
    </row>
    <row r="34" spans="1:19" ht="19.5" customHeight="1" x14ac:dyDescent="0.2">
      <c r="A34" s="99"/>
      <c r="B34" s="99"/>
      <c r="C34" s="6">
        <v>28</v>
      </c>
      <c r="D34" s="6" t="s">
        <v>149</v>
      </c>
      <c r="E34" s="6" t="s">
        <v>150</v>
      </c>
      <c r="F34" s="6" t="s">
        <v>57</v>
      </c>
      <c r="G34" s="6">
        <v>36</v>
      </c>
      <c r="H34" s="6">
        <v>28</v>
      </c>
      <c r="I34" s="6">
        <v>8</v>
      </c>
      <c r="J34" s="6">
        <v>2</v>
      </c>
      <c r="K34" s="16"/>
      <c r="L34" s="16"/>
      <c r="M34" s="16" t="s">
        <v>54</v>
      </c>
      <c r="N34" s="16"/>
      <c r="P34" s="16"/>
      <c r="Q34" s="21" t="s">
        <v>51</v>
      </c>
      <c r="R34" s="16"/>
      <c r="S34" s="6" t="s">
        <v>266</v>
      </c>
    </row>
    <row r="35" spans="1:19" ht="19.5" customHeight="1" x14ac:dyDescent="0.2">
      <c r="A35" s="99"/>
      <c r="B35" s="99"/>
      <c r="C35" s="6">
        <v>29</v>
      </c>
      <c r="D35" s="6" t="s">
        <v>151</v>
      </c>
      <c r="E35" s="6" t="s">
        <v>152</v>
      </c>
      <c r="F35" s="6" t="s">
        <v>57</v>
      </c>
      <c r="G35" s="6">
        <v>36</v>
      </c>
      <c r="H35" s="6">
        <v>28</v>
      </c>
      <c r="I35" s="6">
        <v>8</v>
      </c>
      <c r="J35" s="6">
        <v>2</v>
      </c>
      <c r="K35" s="16"/>
      <c r="L35" s="16"/>
      <c r="M35" s="16"/>
      <c r="N35" s="16" t="s">
        <v>54</v>
      </c>
      <c r="O35" s="16"/>
      <c r="P35" s="16"/>
      <c r="Q35" s="21" t="s">
        <v>51</v>
      </c>
      <c r="R35" s="16"/>
      <c r="S35" s="6" t="s">
        <v>266</v>
      </c>
    </row>
    <row r="36" spans="1:19" ht="19.5" customHeight="1" x14ac:dyDescent="0.2">
      <c r="A36" s="99"/>
      <c r="B36" s="99"/>
      <c r="C36" s="6">
        <v>30</v>
      </c>
      <c r="D36" s="6" t="s">
        <v>267</v>
      </c>
      <c r="E36" s="6" t="s">
        <v>268</v>
      </c>
      <c r="F36" s="6" t="s">
        <v>40</v>
      </c>
      <c r="G36" s="7">
        <v>15</v>
      </c>
      <c r="H36" s="7">
        <v>8</v>
      </c>
      <c r="I36" s="7">
        <v>7</v>
      </c>
      <c r="J36" s="6">
        <v>1</v>
      </c>
      <c r="K36" s="16" t="s">
        <v>63</v>
      </c>
      <c r="L36" s="16"/>
      <c r="M36" s="16"/>
      <c r="N36" s="16"/>
      <c r="O36" s="16"/>
      <c r="P36" s="16"/>
      <c r="Q36" s="16"/>
      <c r="R36" s="16"/>
      <c r="S36" s="6" t="s">
        <v>266</v>
      </c>
    </row>
    <row r="37" spans="1:19" ht="19.5" customHeight="1" x14ac:dyDescent="0.2">
      <c r="A37" s="99"/>
      <c r="B37" s="99"/>
      <c r="C37" s="6">
        <v>31</v>
      </c>
      <c r="D37" s="6" t="s">
        <v>269</v>
      </c>
      <c r="E37" s="6" t="s">
        <v>270</v>
      </c>
      <c r="F37" s="6" t="s">
        <v>40</v>
      </c>
      <c r="G37" s="6">
        <v>18</v>
      </c>
      <c r="H37" s="6">
        <v>9</v>
      </c>
      <c r="I37" s="6">
        <v>9</v>
      </c>
      <c r="J37" s="6">
        <v>1</v>
      </c>
      <c r="K37" s="16"/>
      <c r="L37" s="16" t="s">
        <v>125</v>
      </c>
      <c r="M37" s="16"/>
      <c r="N37" s="16"/>
      <c r="O37" s="16"/>
      <c r="P37" s="16"/>
      <c r="Q37" s="16"/>
      <c r="R37" s="16"/>
      <c r="S37" s="6" t="s">
        <v>266</v>
      </c>
    </row>
    <row r="38" spans="1:19" ht="19.5" customHeight="1" x14ac:dyDescent="0.2">
      <c r="A38" s="99"/>
      <c r="B38" s="99"/>
      <c r="C38" s="6">
        <v>32</v>
      </c>
      <c r="D38" s="6" t="s">
        <v>271</v>
      </c>
      <c r="E38" s="6" t="s">
        <v>272</v>
      </c>
      <c r="F38" s="6" t="s">
        <v>40</v>
      </c>
      <c r="G38" s="6">
        <v>15</v>
      </c>
      <c r="H38" s="6">
        <v>8</v>
      </c>
      <c r="I38" s="6">
        <v>7</v>
      </c>
      <c r="J38" s="6">
        <v>1</v>
      </c>
      <c r="K38" s="16" t="s">
        <v>63</v>
      </c>
      <c r="L38" s="16"/>
      <c r="M38" s="16"/>
      <c r="N38" s="16"/>
      <c r="P38" s="16"/>
      <c r="Q38" s="16"/>
      <c r="R38" s="16"/>
      <c r="S38" s="6" t="s">
        <v>266</v>
      </c>
    </row>
    <row r="39" spans="1:19" ht="19.5" customHeight="1" x14ac:dyDescent="0.2">
      <c r="A39" s="99"/>
      <c r="B39" s="99"/>
      <c r="C39" s="6">
        <v>33</v>
      </c>
      <c r="D39" s="6" t="s">
        <v>273</v>
      </c>
      <c r="E39" s="6" t="s">
        <v>274</v>
      </c>
      <c r="F39" s="6" t="s">
        <v>40</v>
      </c>
      <c r="G39" s="6">
        <v>18</v>
      </c>
      <c r="H39" s="6">
        <v>9</v>
      </c>
      <c r="I39" s="6">
        <v>9</v>
      </c>
      <c r="J39" s="6">
        <v>1</v>
      </c>
      <c r="K39" s="16"/>
      <c r="L39" s="16" t="s">
        <v>125</v>
      </c>
      <c r="M39" s="16"/>
      <c r="N39" s="16"/>
      <c r="O39" s="16"/>
      <c r="P39" s="16"/>
      <c r="Q39" s="16"/>
      <c r="R39" s="16"/>
      <c r="S39" s="6" t="s">
        <v>266</v>
      </c>
    </row>
    <row r="40" spans="1:19" ht="19.5" customHeight="1" x14ac:dyDescent="0.2">
      <c r="A40" s="99"/>
      <c r="B40" s="99"/>
      <c r="C40" s="6">
        <v>34</v>
      </c>
      <c r="D40" s="6" t="s">
        <v>160</v>
      </c>
      <c r="E40" s="6" t="s">
        <v>161</v>
      </c>
      <c r="F40" s="6" t="s">
        <v>40</v>
      </c>
      <c r="G40" s="6">
        <v>36</v>
      </c>
      <c r="H40" s="6">
        <v>24</v>
      </c>
      <c r="I40" s="6">
        <v>12</v>
      </c>
      <c r="J40" s="6">
        <v>2</v>
      </c>
      <c r="K40" s="16"/>
      <c r="L40" s="16"/>
      <c r="M40" s="16" t="s">
        <v>54</v>
      </c>
      <c r="N40" s="16"/>
      <c r="O40" s="16"/>
      <c r="P40" s="16"/>
      <c r="Q40" s="21" t="s">
        <v>51</v>
      </c>
      <c r="R40" s="16"/>
      <c r="S40" s="6" t="s">
        <v>266</v>
      </c>
    </row>
    <row r="41" spans="1:19" ht="19.5" customHeight="1" x14ac:dyDescent="0.2">
      <c r="A41" s="99"/>
      <c r="B41" s="99"/>
      <c r="C41" s="6">
        <v>35</v>
      </c>
      <c r="D41" s="6" t="s">
        <v>162</v>
      </c>
      <c r="E41" s="6" t="s">
        <v>163</v>
      </c>
      <c r="F41" s="6" t="s">
        <v>40</v>
      </c>
      <c r="G41" s="6">
        <v>36</v>
      </c>
      <c r="H41" s="6">
        <v>24</v>
      </c>
      <c r="I41" s="6">
        <v>12</v>
      </c>
      <c r="J41" s="6">
        <v>2</v>
      </c>
      <c r="K41" s="16"/>
      <c r="L41" s="16"/>
      <c r="M41" s="16"/>
      <c r="N41" s="16" t="s">
        <v>54</v>
      </c>
      <c r="P41" s="16"/>
      <c r="Q41" s="21" t="s">
        <v>51</v>
      </c>
      <c r="R41" s="16"/>
      <c r="S41" s="6" t="s">
        <v>266</v>
      </c>
    </row>
    <row r="42" spans="1:19" ht="19.5" customHeight="1" x14ac:dyDescent="0.2">
      <c r="A42" s="99"/>
      <c r="B42" s="99"/>
      <c r="C42" s="6">
        <v>36</v>
      </c>
      <c r="D42" s="6" t="s">
        <v>275</v>
      </c>
      <c r="E42" s="6" t="s">
        <v>276</v>
      </c>
      <c r="F42" s="6" t="s">
        <v>40</v>
      </c>
      <c r="G42" s="6">
        <v>36</v>
      </c>
      <c r="H42" s="6">
        <v>24</v>
      </c>
      <c r="I42" s="6">
        <v>12</v>
      </c>
      <c r="J42" s="6">
        <v>2</v>
      </c>
      <c r="K42" s="16"/>
      <c r="L42" s="16"/>
      <c r="M42" s="16"/>
      <c r="N42" s="16" t="s">
        <v>54</v>
      </c>
      <c r="O42" s="16"/>
      <c r="P42" s="16"/>
      <c r="Q42" s="21" t="s">
        <v>51</v>
      </c>
      <c r="R42" s="16"/>
      <c r="S42" s="6" t="s">
        <v>266</v>
      </c>
    </row>
    <row r="43" spans="1:19" ht="19.5" customHeight="1" x14ac:dyDescent="0.2">
      <c r="A43" s="99"/>
      <c r="B43" s="99"/>
      <c r="C43" s="6">
        <v>37</v>
      </c>
      <c r="D43" s="6" t="s">
        <v>277</v>
      </c>
      <c r="E43" s="6" t="s">
        <v>136</v>
      </c>
      <c r="F43" s="6" t="s">
        <v>57</v>
      </c>
      <c r="G43" s="7">
        <v>18</v>
      </c>
      <c r="H43" s="7">
        <v>12</v>
      </c>
      <c r="I43" s="7">
        <v>6</v>
      </c>
      <c r="J43" s="6">
        <v>1</v>
      </c>
      <c r="K43" s="16"/>
      <c r="L43" s="16"/>
      <c r="M43" s="16"/>
      <c r="N43" s="16"/>
      <c r="O43" s="16" t="s">
        <v>125</v>
      </c>
      <c r="P43" s="16"/>
      <c r="Q43" s="16"/>
      <c r="R43" s="16"/>
      <c r="S43" s="6" t="s">
        <v>43</v>
      </c>
    </row>
    <row r="44" spans="1:19" ht="19.5" customHeight="1" x14ac:dyDescent="0.2">
      <c r="A44" s="99"/>
      <c r="B44" s="99"/>
      <c r="C44" s="6">
        <v>38</v>
      </c>
      <c r="D44" s="6" t="s">
        <v>96</v>
      </c>
      <c r="E44" s="6" t="s">
        <v>97</v>
      </c>
      <c r="F44" s="6" t="s">
        <v>40</v>
      </c>
      <c r="G44" s="6">
        <v>60</v>
      </c>
      <c r="H44" s="6">
        <v>30</v>
      </c>
      <c r="I44" s="6">
        <v>30</v>
      </c>
      <c r="J44" s="6">
        <v>4</v>
      </c>
      <c r="K44" s="16"/>
      <c r="L44" s="16"/>
      <c r="M44" s="16"/>
      <c r="N44" s="16" t="s">
        <v>98</v>
      </c>
      <c r="O44" s="16"/>
      <c r="P44" s="16"/>
      <c r="Q44" s="16"/>
      <c r="R44" s="16"/>
      <c r="S44" s="6" t="s">
        <v>43</v>
      </c>
    </row>
    <row r="45" spans="1:19" ht="19.5" customHeight="1" x14ac:dyDescent="0.2">
      <c r="A45" s="99"/>
      <c r="B45" s="99"/>
      <c r="C45" s="6">
        <v>39</v>
      </c>
      <c r="D45" s="6" t="s">
        <v>99</v>
      </c>
      <c r="E45" s="6" t="s">
        <v>100</v>
      </c>
      <c r="F45" s="6" t="s">
        <v>101</v>
      </c>
      <c r="G45" s="6">
        <v>420</v>
      </c>
      <c r="H45" s="6">
        <v>0</v>
      </c>
      <c r="I45" s="6">
        <v>420</v>
      </c>
      <c r="J45" s="6">
        <v>14</v>
      </c>
      <c r="K45" s="16"/>
      <c r="L45" s="16"/>
      <c r="M45" s="16"/>
      <c r="N45" s="16"/>
      <c r="P45" s="16" t="s">
        <v>278</v>
      </c>
      <c r="Q45" s="16"/>
      <c r="R45" s="16"/>
      <c r="S45" s="6" t="s">
        <v>43</v>
      </c>
    </row>
    <row r="46" spans="1:19" ht="19.5" customHeight="1" x14ac:dyDescent="0.2">
      <c r="A46" s="99"/>
      <c r="B46" s="99"/>
      <c r="C46" s="6">
        <v>40</v>
      </c>
      <c r="D46" s="6" t="s">
        <v>279</v>
      </c>
      <c r="E46" s="6" t="s">
        <v>104</v>
      </c>
      <c r="F46" s="6" t="s">
        <v>40</v>
      </c>
      <c r="G46" s="6">
        <v>120</v>
      </c>
      <c r="H46" s="6">
        <v>60</v>
      </c>
      <c r="I46" s="6">
        <v>60</v>
      </c>
      <c r="J46" s="6">
        <v>4</v>
      </c>
      <c r="K46" s="16"/>
      <c r="L46" s="16"/>
      <c r="M46" s="16"/>
      <c r="N46" s="16"/>
      <c r="O46" s="16" t="s">
        <v>105</v>
      </c>
      <c r="P46" s="16"/>
      <c r="Q46" s="16"/>
      <c r="R46" s="16"/>
      <c r="S46" s="6" t="s">
        <v>43</v>
      </c>
    </row>
    <row r="47" spans="1:19" x14ac:dyDescent="0.2">
      <c r="A47" s="99"/>
      <c r="B47" s="100"/>
      <c r="C47" s="92" t="s">
        <v>106</v>
      </c>
      <c r="D47" s="92"/>
      <c r="E47" s="92"/>
      <c r="F47" s="92"/>
      <c r="G47" s="9">
        <f>SUM(G7:G46)-SUM(G16:G19)-G45-G46-G25</f>
        <v>935</v>
      </c>
      <c r="H47" s="9">
        <f t="shared" ref="H47:J47" si="0">SUM(H7:H46)-SUM(H16:H19)-H45-H46-H25</f>
        <v>626</v>
      </c>
      <c r="I47" s="9">
        <f t="shared" si="0"/>
        <v>303</v>
      </c>
      <c r="J47" s="9">
        <f t="shared" si="0"/>
        <v>56</v>
      </c>
      <c r="K47" s="17"/>
      <c r="L47" s="18"/>
      <c r="M47" s="18"/>
      <c r="N47" s="18"/>
      <c r="O47" s="18"/>
      <c r="P47" s="18"/>
      <c r="Q47" s="8"/>
      <c r="R47" s="8"/>
      <c r="S47" s="6"/>
    </row>
    <row r="48" spans="1:19" x14ac:dyDescent="0.2">
      <c r="A48" s="99"/>
      <c r="B48" s="98" t="s">
        <v>11</v>
      </c>
      <c r="C48" s="126" t="s">
        <v>280</v>
      </c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128"/>
    </row>
    <row r="49" spans="1:19" x14ac:dyDescent="0.2">
      <c r="A49" s="99"/>
      <c r="B49" s="99"/>
      <c r="C49" s="93" t="s">
        <v>106</v>
      </c>
      <c r="D49" s="94"/>
      <c r="E49" s="94"/>
      <c r="F49" s="95"/>
      <c r="G49" s="10">
        <v>32</v>
      </c>
      <c r="H49" s="10">
        <v>32</v>
      </c>
      <c r="I49" s="10">
        <v>0</v>
      </c>
      <c r="J49" s="19">
        <v>2</v>
      </c>
      <c r="K49" s="16"/>
      <c r="L49" s="16"/>
      <c r="M49" s="16"/>
      <c r="N49" s="16"/>
      <c r="O49" s="16"/>
      <c r="P49" s="16"/>
      <c r="Q49" s="6"/>
      <c r="R49" s="6"/>
      <c r="S49" s="22"/>
    </row>
    <row r="50" spans="1:19" x14ac:dyDescent="0.2">
      <c r="A50" s="100"/>
      <c r="B50" s="93" t="s">
        <v>12</v>
      </c>
      <c r="C50" s="94"/>
      <c r="D50" s="94"/>
      <c r="E50" s="94"/>
      <c r="F50" s="95"/>
      <c r="G50" s="11">
        <f>G49+G47</f>
        <v>967</v>
      </c>
      <c r="H50" s="11">
        <f>H49+H47</f>
        <v>658</v>
      </c>
      <c r="I50" s="11">
        <f>I49+I47</f>
        <v>303</v>
      </c>
      <c r="J50" s="11">
        <f>J49+J47</f>
        <v>58</v>
      </c>
      <c r="K50" s="18"/>
      <c r="L50" s="18"/>
      <c r="M50" s="18"/>
      <c r="N50" s="18"/>
      <c r="O50" s="18"/>
      <c r="P50" s="18"/>
      <c r="Q50" s="8"/>
      <c r="R50" s="8"/>
      <c r="S50" s="22"/>
    </row>
    <row r="51" spans="1:19" x14ac:dyDescent="0.2">
      <c r="A51" s="12"/>
      <c r="B51" s="12"/>
      <c r="C51" s="12"/>
      <c r="D51" s="96" t="s">
        <v>139</v>
      </c>
      <c r="E51" s="96"/>
      <c r="F51" s="96"/>
      <c r="G51" s="96"/>
      <c r="H51" s="96"/>
      <c r="I51" s="96"/>
      <c r="J51" s="96"/>
      <c r="K51" s="96"/>
      <c r="L51" s="96"/>
      <c r="M51" s="20"/>
      <c r="N51" s="20"/>
      <c r="O51" s="20"/>
      <c r="P51" s="96" t="s">
        <v>250</v>
      </c>
      <c r="Q51" s="96"/>
      <c r="R51" s="96"/>
      <c r="S51" s="23"/>
    </row>
    <row r="52" spans="1:19" ht="42.75" customHeight="1" x14ac:dyDescent="0.2">
      <c r="A52" s="97" t="s">
        <v>281</v>
      </c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</row>
  </sheetData>
  <mergeCells count="31">
    <mergeCell ref="C49:F49"/>
    <mergeCell ref="B50:F50"/>
    <mergeCell ref="D51:L51"/>
    <mergeCell ref="P51:R51"/>
    <mergeCell ref="A52:S52"/>
    <mergeCell ref="A7:A50"/>
    <mergeCell ref="B7:B47"/>
    <mergeCell ref="B48:B49"/>
    <mergeCell ref="K4:L4"/>
    <mergeCell ref="M4:N4"/>
    <mergeCell ref="O4:P4"/>
    <mergeCell ref="C47:F47"/>
    <mergeCell ref="C48:S48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  <mergeCell ref="A1:S1"/>
    <mergeCell ref="A2:E2"/>
    <mergeCell ref="N2:S2"/>
    <mergeCell ref="G3:I3"/>
    <mergeCell ref="K3:P3"/>
    <mergeCell ref="A3:A6"/>
    <mergeCell ref="B3:B6"/>
  </mergeCells>
  <phoneticPr fontId="10" type="noConversion"/>
  <pageMargins left="0.7" right="0.7" top="0.75" bottom="0.75" header="0.3" footer="0.3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附件1-1 理论与实践教学分配比例表</vt:lpstr>
      <vt:lpstr>附件1-2 综合素质课教学进程表</vt:lpstr>
      <vt:lpstr>附件1-3专业课教学进程表</vt:lpstr>
      <vt:lpstr>附件1-4实践教学安排表</vt:lpstr>
      <vt:lpstr>师范综合素质课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吴国彬</cp:lastModifiedBy>
  <cp:lastPrinted>2022-09-20T03:14:00Z</cp:lastPrinted>
  <dcterms:created xsi:type="dcterms:W3CDTF">2022-07-01T06:50:00Z</dcterms:created>
  <dcterms:modified xsi:type="dcterms:W3CDTF">2022-11-28T00:25:42Z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  <property fmtid="{D5CDD505-2E9C-101B-9397-08002B2CF9AE}" pid="3" name="ICV">
    <vt:lpwstr>C22246B65C974B989EA61D90DFC65F04</vt:lpwstr>
  </property>
</Properties>
</file>