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2"/>
  </bookViews>
  <sheets>
    <sheet name="附件1 综合素质课教学进程表" sheetId="1" r:id="rId1"/>
    <sheet name="理论与实践教学分配比例表" sheetId="8" r:id="rId2"/>
    <sheet name="专业课安排表" sheetId="7" r:id="rId3"/>
    <sheet name="实践教学安排表" sheetId="5" r:id="rId4"/>
    <sheet name="师范综合素质课" sheetId="2" state="hidden" r:id="rId5"/>
  </sheets>
  <calcPr calcId="144525"/>
</workbook>
</file>

<file path=xl/sharedStrings.xml><?xml version="1.0" encoding="utf-8"?>
<sst xmlns="http://schemas.openxmlformats.org/spreadsheetml/2006/main" count="680" uniqueCount="248">
  <si>
    <t xml:space="preserve">综合素质课教学进程表 </t>
  </si>
  <si>
    <t>专业名称：计算机应用技术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</si>
  <si>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</si>
  <si>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</si>
  <si>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</si>
  <si>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</si>
  <si>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</si>
  <si>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</si>
  <si>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</si>
  <si>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</si>
  <si>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</si>
  <si>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</si>
  <si>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</si>
  <si>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</si>
  <si>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</si>
  <si>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</si>
  <si>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</si>
  <si>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</si>
  <si>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</si>
  <si>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</si>
  <si>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</si>
  <si>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</si>
  <si>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</si>
  <si>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</si>
  <si>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</si>
  <si>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</si>
  <si>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</si>
  <si>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</si>
  <si>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</si>
  <si>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XXGG034(A-D)</t>
  </si>
  <si>
    <t>4</t>
  </si>
  <si>
    <t>1-4学期，每学期4学时（讲座）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</si>
  <si>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</si>
  <si>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</si>
  <si>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</si>
  <si>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</si>
  <si>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</si>
  <si>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</si>
  <si>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</si>
  <si>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</si>
  <si>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</si>
  <si>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</si>
  <si>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</si>
  <si>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</si>
  <si>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</si>
  <si>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体育与健康(一)</t>
  </si>
  <si>
    <t>XXGG004A</t>
  </si>
  <si>
    <t>非体育专业学生</t>
  </si>
  <si>
    <t>体育与健康(二)</t>
  </si>
  <si>
    <t>XXGG004B</t>
  </si>
  <si>
    <t>形势与政策(一)</t>
  </si>
  <si>
    <t>XXGG005A</t>
  </si>
  <si>
    <t>2/3</t>
  </si>
  <si>
    <t>形势与政策(二)</t>
  </si>
  <si>
    <t>XXGG005B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</si>
  <si>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</si>
  <si>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</si>
  <si>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</si>
  <si>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</si>
  <si>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</si>
  <si>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</si>
  <si>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</si>
  <si>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中华优秀传统文化</t>
  </si>
  <si>
    <r>
      <rPr>
        <sz val="9"/>
        <rFont val="宋体"/>
        <charset val="134"/>
      </rPr>
      <t>XXGG035</t>
    </r>
    <r>
      <rPr>
        <sz val="9"/>
        <rFont val="宋体"/>
        <charset val="134"/>
      </rPr>
      <t>S</t>
    </r>
  </si>
  <si>
    <r>
      <rPr>
        <sz val="9"/>
        <rFont val="宋体"/>
        <charset val="134"/>
      </rPr>
      <t>1</t>
    </r>
    <r>
      <rPr>
        <sz val="9"/>
        <rFont val="宋体"/>
        <charset val="134"/>
      </rPr>
      <t>8</t>
    </r>
    <r>
      <rPr>
        <sz val="9"/>
        <rFont val="宋体"/>
        <charset val="134"/>
      </rPr>
      <t>/1</t>
    </r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</si>
  <si>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</si>
  <si>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</si>
  <si>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</si>
  <si>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</si>
  <si>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</si>
  <si>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</si>
  <si>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</si>
  <si>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</si>
  <si>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</si>
  <si>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</si>
  <si>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</si>
  <si>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</si>
  <si>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</si>
  <si>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</si>
  <si>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</si>
  <si>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公共选修</t>
  </si>
  <si>
    <t>大学生职业生涯规划</t>
  </si>
  <si>
    <t>XXGG010S</t>
  </si>
  <si>
    <t>1/15</t>
  </si>
  <si>
    <t>大学生创新创业教育</t>
  </si>
  <si>
    <t>XXGG031S</t>
  </si>
  <si>
    <t>1/18</t>
  </si>
  <si>
    <t>大学语文</t>
  </si>
  <si>
    <t>XXGG024S</t>
  </si>
  <si>
    <t>非文学院专业</t>
  </si>
  <si>
    <t>就业指导</t>
  </si>
  <si>
    <t>XXGG011S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</si>
  <si>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</si>
  <si>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</si>
  <si>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</si>
  <si>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</si>
  <si>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</si>
  <si>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</si>
  <si>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</si>
  <si>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</si>
  <si>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</si>
  <si>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</si>
  <si>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</si>
  <si>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</si>
  <si>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</si>
  <si>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选修课</t>
  </si>
  <si>
    <t>理论实践教学比</t>
  </si>
  <si>
    <t>理论教学</t>
  </si>
  <si>
    <t>实践教学</t>
  </si>
  <si>
    <t>总计</t>
  </si>
  <si>
    <t>制表人：梁敦毫</t>
  </si>
  <si>
    <t xml:space="preserve">专业课教学进程表 </t>
  </si>
  <si>
    <t>数据结构与算法分析</t>
  </si>
  <si>
    <t>JSJY011S</t>
  </si>
  <si>
    <t>4/18</t>
  </si>
  <si>
    <t>数据库技术及应用</t>
  </si>
  <si>
    <t>JSJY014S</t>
  </si>
  <si>
    <t>▲</t>
  </si>
  <si>
    <t>计算机专业英语</t>
  </si>
  <si>
    <t>JSJY015S</t>
  </si>
  <si>
    <t>H5交互融媒体制作</t>
  </si>
  <si>
    <t>JSWL039S</t>
  </si>
  <si>
    <t>专业选修课（二选一）</t>
  </si>
  <si>
    <t>软件工程与项目实训</t>
  </si>
  <si>
    <t>JSJY028S</t>
  </si>
  <si>
    <t>系统方向选修课程</t>
  </si>
  <si>
    <r>
      <rPr>
        <sz val="8"/>
        <rFont val="Times New Roman"/>
        <charset val="134"/>
      </rPr>
      <t>Linux</t>
    </r>
    <r>
      <rPr>
        <sz val="8"/>
        <rFont val="宋体"/>
        <charset val="134"/>
      </rPr>
      <t>操作系统应用</t>
    </r>
  </si>
  <si>
    <t>JSJY029S</t>
  </si>
  <si>
    <r>
      <rPr>
        <sz val="8"/>
        <rFont val="Times New Roman"/>
        <charset val="134"/>
      </rPr>
      <t>Java</t>
    </r>
    <r>
      <rPr>
        <sz val="8"/>
        <rFont val="宋体"/>
        <charset val="134"/>
      </rPr>
      <t>程序设计</t>
    </r>
  </si>
  <si>
    <t>JSJY030S</t>
  </si>
  <si>
    <r>
      <rPr>
        <sz val="8"/>
        <rFont val="宋体"/>
        <charset val="134"/>
      </rPr>
      <t>动态网站开发（</t>
    </r>
    <r>
      <rPr>
        <sz val="8"/>
        <rFont val="Times New Roman"/>
        <charset val="134"/>
      </rPr>
      <t>PHP</t>
    </r>
    <r>
      <rPr>
        <sz val="8"/>
        <rFont val="宋体"/>
        <charset val="134"/>
      </rPr>
      <t>）</t>
    </r>
  </si>
  <si>
    <t>JSJY031S</t>
  </si>
  <si>
    <t>JavaScript+jQuery+XML</t>
  </si>
  <si>
    <t>JSJY032S</t>
  </si>
  <si>
    <t>软件自动化测试</t>
  </si>
  <si>
    <t>JSJY033S</t>
  </si>
  <si>
    <t>软件测试技术概论</t>
  </si>
  <si>
    <t>JSJY034S</t>
  </si>
  <si>
    <t>Python程序设计1</t>
  </si>
  <si>
    <t>JSJY048S</t>
  </si>
  <si>
    <t>软件测试项目实训</t>
  </si>
  <si>
    <t>JSJY035S</t>
  </si>
  <si>
    <t>计算机基础与程序设计</t>
  </si>
  <si>
    <t>JSJY047S</t>
  </si>
  <si>
    <t>1+X证书模块（一）</t>
  </si>
  <si>
    <t>JSJY016A</t>
  </si>
  <si>
    <t>每个专业增加1+X的选修课程，开在第4、5学期</t>
  </si>
  <si>
    <t>1+X证书模块（二）</t>
  </si>
  <si>
    <t>JSJY016B</t>
  </si>
  <si>
    <r>
      <rPr>
        <sz val="8"/>
        <rFont val="Times New Roman"/>
        <charset val="134"/>
      </rPr>
      <t>CorelDRAW</t>
    </r>
    <r>
      <rPr>
        <sz val="8"/>
        <rFont val="宋体"/>
        <charset val="134"/>
      </rPr>
      <t>平面设计</t>
    </r>
  </si>
  <si>
    <t>JSJY037S</t>
  </si>
  <si>
    <t>平面方向选修课程</t>
  </si>
  <si>
    <r>
      <rPr>
        <sz val="8"/>
        <rFont val="Times New Roman"/>
        <charset val="134"/>
      </rPr>
      <t>3ds Max</t>
    </r>
    <r>
      <rPr>
        <sz val="8"/>
        <rFont val="宋体"/>
        <charset val="134"/>
      </rPr>
      <t>三维动画设计</t>
    </r>
  </si>
  <si>
    <t>JSJY042S</t>
  </si>
  <si>
    <t>C4D建模设计</t>
  </si>
  <si>
    <t>JSJY050S</t>
  </si>
  <si>
    <t>CAD工程制图</t>
  </si>
  <si>
    <t>JSJY049S</t>
  </si>
  <si>
    <t>色彩构成</t>
  </si>
  <si>
    <t>JSJY040S</t>
  </si>
  <si>
    <t>平面构成</t>
  </si>
  <si>
    <t>JSJY041S</t>
  </si>
  <si>
    <r>
      <rPr>
        <sz val="8"/>
        <rFont val="Times New Roman"/>
        <charset val="134"/>
      </rPr>
      <t>UI</t>
    </r>
    <r>
      <rPr>
        <sz val="8"/>
        <rFont val="宋体"/>
        <charset val="134"/>
      </rPr>
      <t>界面设计</t>
    </r>
  </si>
  <si>
    <t>JSJY046S</t>
  </si>
  <si>
    <t>设计创意与应用</t>
  </si>
  <si>
    <t>JSJY043S</t>
  </si>
  <si>
    <t>平面设计项目实训</t>
  </si>
  <si>
    <t>JSJY044S</t>
  </si>
  <si>
    <t>实践教学进程表</t>
  </si>
  <si>
    <t>项目序号</t>
  </si>
  <si>
    <t>项目名称</t>
  </si>
  <si>
    <t>总周数</t>
  </si>
  <si>
    <t>教学场所</t>
  </si>
  <si>
    <t>第三学年</t>
  </si>
  <si>
    <t>专业技能实训</t>
  </si>
  <si>
    <t>30</t>
  </si>
  <si>
    <t>考查</t>
  </si>
  <si>
    <t>校外</t>
  </si>
  <si>
    <t>60</t>
  </si>
  <si>
    <t>其他实践活动</t>
  </si>
  <si>
    <t>校内</t>
  </si>
  <si>
    <t>120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</si>
  <si>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</si>
  <si>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</si>
  <si>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</si>
  <si>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</si>
  <si>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</si>
  <si>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</si>
  <si>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</si>
  <si>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</si>
  <si>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</si>
  <si>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体育与健康(三)</t>
  </si>
  <si>
    <t>XXGG004C</t>
  </si>
  <si>
    <t>体育与健康(四)</t>
  </si>
  <si>
    <t>XXGG004D</t>
  </si>
  <si>
    <t>形势与政策(一)、马中化</t>
  </si>
  <si>
    <t>形势与政策(三)</t>
  </si>
  <si>
    <t>XXGG005C</t>
  </si>
  <si>
    <t>形势与政策(四)</t>
  </si>
  <si>
    <t>XXGG005D</t>
  </si>
  <si>
    <t>2/2</t>
  </si>
  <si>
    <t>大学生心理健康与教育（四）</t>
  </si>
  <si>
    <t>XXGG006D</t>
  </si>
  <si>
    <t>大学生心理健康与教育（五）</t>
  </si>
  <si>
    <t>XXGG006E</t>
  </si>
  <si>
    <t>计算机应用基础</t>
  </si>
  <si>
    <t>XXGG007S</t>
  </si>
  <si>
    <t>4/15</t>
  </si>
  <si>
    <t>计算机系专业学生</t>
  </si>
  <si>
    <t>计算机应用基础（一）</t>
  </si>
  <si>
    <t>XXGG007A</t>
  </si>
  <si>
    <t>非计算机系专业学生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</si>
  <si>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</si>
  <si>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</si>
  <si>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</si>
  <si>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</si>
  <si>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</si>
  <si>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</si>
  <si>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</si>
  <si>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全校开课，由学院安排.第一学年开课</t>
  </si>
  <si>
    <t>心理学（一）</t>
  </si>
  <si>
    <t>XXGG016A</t>
  </si>
  <si>
    <t>师范类专业</t>
  </si>
  <si>
    <t>心理学（二）</t>
  </si>
  <si>
    <t>XXGG016B</t>
  </si>
  <si>
    <t>教育学（一）</t>
  </si>
  <si>
    <t>XXGG017A</t>
  </si>
  <si>
    <t>教育学（二）</t>
  </si>
  <si>
    <t>XXGG017B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</si>
  <si>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</si>
  <si>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</si>
  <si>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</si>
  <si>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</si>
  <si>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</si>
  <si>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</si>
  <si>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</si>
  <si>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</si>
  <si>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综合素质（一）</t>
  </si>
  <si>
    <t>XXGG020A</t>
  </si>
  <si>
    <t>综合素质（二）</t>
  </si>
  <si>
    <t>XXGG020B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</si>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</sst>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8"/>
      <name val="Times New Roman"/>
      <charset val="134"/>
    </font>
    <font>
      <sz val="8"/>
      <name val="宋体"/>
      <charset val="134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3" borderId="14" applyNumberFormat="0" applyAlignment="0" applyProtection="0">
      <alignment vertical="center"/>
    </xf>
    <xf numFmtId="0" fontId="26" fillId="14" borderId="19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</cellStyleXfs>
  <cellXfs count="14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5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0" fillId="0" borderId="0" xfId="0" applyNumberFormat="1" applyAlignment="1"/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2" xfId="51" applyFont="1" applyFill="1" applyBorder="1" applyAlignment="1">
      <alignment horizontal="center" vertical="center" textRotation="255" wrapText="1"/>
    </xf>
    <xf numFmtId="0" fontId="7" fillId="0" borderId="7" xfId="51" applyFont="1" applyFill="1" applyBorder="1" applyAlignment="1">
      <alignment vertical="center" wrapText="1"/>
    </xf>
    <xf numFmtId="0" fontId="2" fillId="0" borderId="5" xfId="51" applyFont="1" applyFill="1" applyBorder="1" applyAlignment="1">
      <alignment horizontal="center" vertical="center" textRotation="255" wrapText="1"/>
    </xf>
    <xf numFmtId="0" fontId="6" fillId="0" borderId="7" xfId="51" applyFont="1" applyFill="1" applyBorder="1" applyAlignment="1">
      <alignment vertical="center" wrapText="1"/>
    </xf>
    <xf numFmtId="0" fontId="6" fillId="2" borderId="7" xfId="51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2" borderId="7" xfId="49" applyFont="1" applyFill="1" applyBorder="1" applyAlignment="1">
      <alignment horizontal="center" vertical="center"/>
    </xf>
    <xf numFmtId="0" fontId="7" fillId="2" borderId="7" xfId="51" applyFont="1" applyFill="1" applyBorder="1" applyAlignment="1">
      <alignment vertical="center" wrapText="1"/>
    </xf>
    <xf numFmtId="0" fontId="7" fillId="2" borderId="7" xfId="51" applyFont="1" applyFill="1" applyBorder="1" applyAlignment="1">
      <alignment horizontal="left" vertical="center" wrapText="1"/>
    </xf>
    <xf numFmtId="0" fontId="7" fillId="2" borderId="7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7" xfId="0" applyFont="1" applyBorder="1" applyAlignment="1">
      <alignment vertical="center" wrapText="1"/>
    </xf>
    <xf numFmtId="49" fontId="6" fillId="0" borderId="7" xfId="51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6" fillId="0" borderId="7" xfId="5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/>
    </xf>
    <xf numFmtId="0" fontId="6" fillId="0" borderId="7" xfId="5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>
      <alignment vertical="center"/>
    </xf>
    <xf numFmtId="49" fontId="6" fillId="2" borderId="7" xfId="51" applyNumberFormat="1" applyFont="1" applyFill="1" applyBorder="1" applyAlignment="1">
      <alignment horizontal="center" vertical="center" wrapText="1"/>
    </xf>
    <xf numFmtId="0" fontId="6" fillId="2" borderId="7" xfId="51" applyFont="1" applyFill="1" applyBorder="1" applyAlignment="1">
      <alignment horizontal="center" vertical="center" wrapText="1"/>
    </xf>
    <xf numFmtId="0" fontId="0" fillId="2" borderId="7" xfId="0" applyFill="1" applyBorder="1">
      <alignment vertical="center"/>
    </xf>
    <xf numFmtId="0" fontId="7" fillId="2" borderId="7" xfId="49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0" fontId="6" fillId="3" borderId="7" xfId="51" applyFont="1" applyFill="1" applyBorder="1" applyAlignment="1">
      <alignment horizontal="center" vertical="center" wrapText="1"/>
    </xf>
    <xf numFmtId="0" fontId="8" fillId="2" borderId="7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57" fontId="2" fillId="0" borderId="0" xfId="0" applyNumberFormat="1" applyFont="1" applyAlignment="1">
      <alignment vertical="center" wrapText="1"/>
    </xf>
    <xf numFmtId="0" fontId="9" fillId="0" borderId="0" xfId="0" applyFont="1">
      <alignment vertical="center"/>
    </xf>
    <xf numFmtId="0" fontId="4" fillId="0" borderId="10" xfId="0" applyFont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0" fillId="0" borderId="0" xfId="50"/>
    <xf numFmtId="0" fontId="10" fillId="0" borderId="0" xfId="50" applyFont="1" applyAlignment="1">
      <alignment horizontal="center"/>
    </xf>
    <xf numFmtId="0" fontId="0" fillId="0" borderId="7" xfId="50" applyBorder="1" applyAlignment="1">
      <alignment horizontal="center" vertical="center"/>
    </xf>
    <xf numFmtId="0" fontId="0" fillId="0" borderId="7" xfId="50" applyBorder="1" applyAlignment="1">
      <alignment vertical="center"/>
    </xf>
    <xf numFmtId="0" fontId="0" fillId="0" borderId="7" xfId="50" applyBorder="1" applyAlignment="1">
      <alignment vertical="center" wrapText="1"/>
    </xf>
    <xf numFmtId="0" fontId="0" fillId="0" borderId="2" xfId="50" applyBorder="1" applyAlignment="1">
      <alignment horizontal="center" vertical="center"/>
    </xf>
    <xf numFmtId="10" fontId="0" fillId="0" borderId="7" xfId="50" applyNumberFormat="1" applyBorder="1" applyAlignment="1">
      <alignment vertical="center"/>
    </xf>
    <xf numFmtId="10" fontId="0" fillId="0" borderId="2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10" fontId="0" fillId="0" borderId="3" xfId="50" applyNumberFormat="1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10" xfId="50" applyFont="1" applyBorder="1" applyAlignment="1">
      <alignment horizontal="center"/>
    </xf>
    <xf numFmtId="0" fontId="0" fillId="0" borderId="10" xfId="50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57" fontId="2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8" fillId="0" borderId="0" xfId="0" applyNumberFormat="1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8" fillId="0" borderId="0" xfId="0" applyFont="1" applyFill="1">
      <alignment vertical="center"/>
    </xf>
    <xf numFmtId="57" fontId="2" fillId="0" borderId="0" xfId="0" applyNumberFormat="1" applyFont="1" applyFill="1" applyAlignment="1">
      <alignment vertical="center" wrapText="1"/>
    </xf>
    <xf numFmtId="0" fontId="4" fillId="0" borderId="7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_广东石油化工学院高州师范学院计算机应用技术(师范类)专业课程计划表3-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5"/>
  <sheetViews>
    <sheetView topLeftCell="A18" workbookViewId="0">
      <selection activeCell="M32" sqref="M32"/>
    </sheetView>
  </sheetViews>
  <sheetFormatPr defaultColWidth="9" defaultRowHeight="13.8"/>
  <cols>
    <col min="1" max="1" width="2.37962962962963" customWidth="1"/>
    <col min="2" max="2" width="3.25" customWidth="1"/>
    <col min="3" max="3" width="3.12962962962963" customWidth="1"/>
    <col min="4" max="4" width="21.6296296296296" customWidth="1"/>
    <col min="5" max="5" width="7.25" customWidth="1"/>
    <col min="6" max="6" width="2.62962962962963" customWidth="1"/>
    <col min="7" max="7" width="7" customWidth="1"/>
    <col min="8" max="10" width="4.87962962962963" customWidth="1"/>
    <col min="11" max="16" width="4.5" customWidth="1"/>
    <col min="17" max="17" width="14" customWidth="1"/>
    <col min="18" max="18" width="2.5" customWidth="1"/>
    <col min="19" max="19" width="15.8796296296296" customWidth="1"/>
    <col min="21" max="22" width="9.87962962962963" customWidth="1"/>
  </cols>
  <sheetData>
    <row r="1" ht="17.4" spans="1:22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35"/>
      <c r="S1" s="135"/>
      <c r="T1" s="136"/>
      <c r="U1" s="136"/>
      <c r="V1" s="136"/>
    </row>
    <row r="2" spans="1:22">
      <c r="A2" s="114" t="s">
        <v>1</v>
      </c>
      <c r="B2" s="114"/>
      <c r="C2" s="114"/>
      <c r="D2" s="114"/>
      <c r="E2" s="114"/>
      <c r="F2" s="115"/>
      <c r="G2" s="115"/>
      <c r="H2" s="115"/>
      <c r="I2" s="115"/>
      <c r="J2" s="115"/>
      <c r="K2" s="115"/>
      <c r="L2" s="92"/>
      <c r="M2" s="92"/>
      <c r="N2" s="127">
        <v>44849</v>
      </c>
      <c r="O2" s="127"/>
      <c r="P2" s="127"/>
      <c r="Q2" s="127"/>
      <c r="R2" s="137"/>
      <c r="S2" s="137"/>
      <c r="T2" s="136"/>
      <c r="U2" s="136"/>
      <c r="V2" s="136"/>
    </row>
    <row r="3" spans="1:20">
      <c r="A3" s="116" t="s">
        <v>2</v>
      </c>
      <c r="B3" s="116" t="s">
        <v>3</v>
      </c>
      <c r="C3" s="116" t="s">
        <v>4</v>
      </c>
      <c r="D3" s="117" t="s">
        <v>5</v>
      </c>
      <c r="E3" s="117" t="s">
        <v>6</v>
      </c>
      <c r="F3" s="116" t="s">
        <v>7</v>
      </c>
      <c r="G3" s="118" t="s">
        <v>8</v>
      </c>
      <c r="H3" s="119"/>
      <c r="I3" s="119"/>
      <c r="J3" s="51" t="s">
        <v>9</v>
      </c>
      <c r="K3" s="118" t="s">
        <v>10</v>
      </c>
      <c r="L3" s="119"/>
      <c r="M3" s="119"/>
      <c r="N3" s="119"/>
      <c r="O3" s="128" t="s">
        <v>11</v>
      </c>
      <c r="P3" s="128" t="s">
        <v>12</v>
      </c>
      <c r="Q3" s="116" t="s">
        <v>13</v>
      </c>
      <c r="R3" s="136"/>
      <c r="S3" s="136"/>
      <c r="T3" s="136"/>
    </row>
    <row r="4" spans="1:20">
      <c r="A4" s="50"/>
      <c r="B4" s="50"/>
      <c r="C4" s="50"/>
      <c r="D4" s="120"/>
      <c r="E4" s="120"/>
      <c r="F4" s="50"/>
      <c r="G4" s="116" t="s">
        <v>14</v>
      </c>
      <c r="H4" s="116" t="s">
        <v>15</v>
      </c>
      <c r="I4" s="129" t="s">
        <v>16</v>
      </c>
      <c r="J4" s="51"/>
      <c r="K4" s="118" t="s">
        <v>17</v>
      </c>
      <c r="L4" s="123"/>
      <c r="M4" s="118" t="s">
        <v>18</v>
      </c>
      <c r="N4" s="123"/>
      <c r="O4" s="130"/>
      <c r="P4" s="130"/>
      <c r="Q4" s="50"/>
      <c r="R4" s="136"/>
      <c r="S4" s="136"/>
      <c r="T4" s="136"/>
    </row>
    <row r="5" spans="1:20">
      <c r="A5" s="50"/>
      <c r="B5" s="50"/>
      <c r="C5" s="50"/>
      <c r="D5" s="120"/>
      <c r="E5" s="120"/>
      <c r="F5" s="50"/>
      <c r="G5" s="50"/>
      <c r="H5" s="50"/>
      <c r="I5" s="131"/>
      <c r="J5" s="51"/>
      <c r="K5" s="51">
        <v>1</v>
      </c>
      <c r="L5" s="51">
        <v>2</v>
      </c>
      <c r="M5" s="51">
        <v>3</v>
      </c>
      <c r="N5" s="51">
        <v>4</v>
      </c>
      <c r="O5" s="130"/>
      <c r="P5" s="130"/>
      <c r="Q5" s="50"/>
      <c r="R5" s="136"/>
      <c r="S5" s="136"/>
      <c r="T5" s="136"/>
    </row>
    <row r="6" spans="1:18">
      <c r="A6" s="53"/>
      <c r="B6" s="53"/>
      <c r="C6" s="53"/>
      <c r="D6" s="121"/>
      <c r="E6" s="121"/>
      <c r="F6" s="53"/>
      <c r="G6" s="53"/>
      <c r="H6" s="53"/>
      <c r="I6" s="132"/>
      <c r="J6" s="51"/>
      <c r="K6" s="82" t="s">
        <v>19</v>
      </c>
      <c r="L6" s="82">
        <v>18</v>
      </c>
      <c r="M6" s="82">
        <v>18</v>
      </c>
      <c r="N6" s="82">
        <v>18</v>
      </c>
      <c r="O6" s="133"/>
      <c r="P6" s="133"/>
      <c r="Q6" s="53"/>
      <c r="R6" s="136"/>
    </row>
    <row r="7" ht="24.75" customHeight="1" spans="1:18">
      <c r="A7" s="116" t="s">
        <v>20</v>
      </c>
      <c r="B7" s="116" t="s">
        <v>21</v>
      </c>
      <c r="C7" s="51">
        <v>1</v>
      </c>
      <c r="D7" s="51" t="s">
        <v>22</v>
      </c>
      <c r="E7" s="51" t="s">
        <v>23</v>
      </c>
      <c r="F7" s="51" t="s">
        <v>24</v>
      </c>
      <c r="G7" s="51">
        <v>72</v>
      </c>
      <c r="H7" s="51">
        <v>36</v>
      </c>
      <c r="I7" s="51">
        <v>36</v>
      </c>
      <c r="J7" s="51">
        <v>4</v>
      </c>
      <c r="K7" s="82" t="s">
        <v>25</v>
      </c>
      <c r="L7" s="82"/>
      <c r="M7" s="82"/>
      <c r="N7" s="82"/>
      <c r="O7" s="51" t="s">
        <v>26</v>
      </c>
      <c r="P7" s="51"/>
      <c r="Q7" s="51" t="s">
        <v>27</v>
      </c>
      <c r="R7" s="136"/>
    </row>
    <row r="8" ht="24.75" customHeight="1" spans="1:18">
      <c r="A8" s="50"/>
      <c r="B8" s="50"/>
      <c r="C8" s="51">
        <v>2</v>
      </c>
      <c r="D8" s="51" t="s">
        <v>28</v>
      </c>
      <c r="E8" s="51" t="s">
        <v>29</v>
      </c>
      <c r="F8" s="51" t="s">
        <v>24</v>
      </c>
      <c r="G8" s="51">
        <v>12</v>
      </c>
      <c r="H8" s="51">
        <v>8</v>
      </c>
      <c r="I8" s="51">
        <v>4</v>
      </c>
      <c r="J8" s="51">
        <v>1</v>
      </c>
      <c r="K8" s="82" t="s">
        <v>30</v>
      </c>
      <c r="L8" s="82" t="s">
        <v>30</v>
      </c>
      <c r="M8" s="82" t="s">
        <v>30</v>
      </c>
      <c r="N8" s="82"/>
      <c r="O8" s="51" t="s">
        <v>26</v>
      </c>
      <c r="P8" s="51"/>
      <c r="Q8" s="51" t="s">
        <v>31</v>
      </c>
      <c r="R8" s="136"/>
    </row>
    <row r="9" ht="24.75" customHeight="1" spans="1:18">
      <c r="A9" s="50"/>
      <c r="B9" s="50"/>
      <c r="C9" s="51">
        <v>3</v>
      </c>
      <c r="D9" s="51" t="s">
        <v>32</v>
      </c>
      <c r="E9" s="51" t="s">
        <v>33</v>
      </c>
      <c r="F9" s="51" t="s">
        <v>24</v>
      </c>
      <c r="G9" s="51">
        <v>30</v>
      </c>
      <c r="H9" s="51">
        <v>24</v>
      </c>
      <c r="I9" s="51">
        <v>6</v>
      </c>
      <c r="J9" s="51">
        <v>2</v>
      </c>
      <c r="K9" s="82" t="s">
        <v>34</v>
      </c>
      <c r="L9" s="82"/>
      <c r="M9" s="82"/>
      <c r="N9" s="82"/>
      <c r="O9" s="51" t="s">
        <v>35</v>
      </c>
      <c r="P9" s="51"/>
      <c r="Q9" s="51" t="s">
        <v>27</v>
      </c>
      <c r="R9" s="136"/>
    </row>
    <row r="10" ht="24.75" customHeight="1" spans="1:18">
      <c r="A10" s="50"/>
      <c r="B10" s="50"/>
      <c r="C10" s="51">
        <v>4</v>
      </c>
      <c r="D10" s="51" t="s">
        <v>36</v>
      </c>
      <c r="E10" s="51" t="s">
        <v>37</v>
      </c>
      <c r="F10" s="51" t="s">
        <v>24</v>
      </c>
      <c r="G10" s="51">
        <v>36</v>
      </c>
      <c r="H10" s="51">
        <v>28</v>
      </c>
      <c r="I10" s="51">
        <v>8</v>
      </c>
      <c r="J10" s="51">
        <v>2</v>
      </c>
      <c r="K10" s="134"/>
      <c r="L10" s="82" t="s">
        <v>38</v>
      </c>
      <c r="M10" s="82"/>
      <c r="N10" s="82"/>
      <c r="O10" s="51" t="s">
        <v>35</v>
      </c>
      <c r="P10" s="51"/>
      <c r="Q10" s="51" t="s">
        <v>27</v>
      </c>
      <c r="R10" s="136"/>
    </row>
    <row r="11" ht="31" customHeight="1" spans="1:18">
      <c r="A11" s="50"/>
      <c r="B11" s="50"/>
      <c r="C11" s="51">
        <v>5</v>
      </c>
      <c r="D11" s="51" t="s">
        <v>39</v>
      </c>
      <c r="E11" s="51" t="s">
        <v>40</v>
      </c>
      <c r="F11" s="51" t="s">
        <v>41</v>
      </c>
      <c r="G11" s="51">
        <v>54</v>
      </c>
      <c r="H11" s="51">
        <v>54</v>
      </c>
      <c r="I11" s="51">
        <v>0</v>
      </c>
      <c r="J11" s="51">
        <v>3</v>
      </c>
      <c r="K11" s="82"/>
      <c r="L11" s="82"/>
      <c r="M11" s="82" t="s">
        <v>42</v>
      </c>
      <c r="N11" s="82"/>
      <c r="O11" s="51" t="s">
        <v>35</v>
      </c>
      <c r="P11" s="82"/>
      <c r="Q11" s="51" t="s">
        <v>27</v>
      </c>
      <c r="R11" s="136"/>
    </row>
    <row r="12" ht="24.75" customHeight="1" spans="1:18">
      <c r="A12" s="50"/>
      <c r="B12" s="50"/>
      <c r="C12" s="51">
        <v>6</v>
      </c>
      <c r="D12" s="51" t="s">
        <v>43</v>
      </c>
      <c r="E12" s="51" t="s">
        <v>44</v>
      </c>
      <c r="F12" s="51" t="s">
        <v>24</v>
      </c>
      <c r="G12" s="51">
        <v>36</v>
      </c>
      <c r="H12" s="51">
        <v>28</v>
      </c>
      <c r="I12" s="51">
        <v>8</v>
      </c>
      <c r="J12" s="51">
        <v>2</v>
      </c>
      <c r="K12" s="82"/>
      <c r="L12" s="82" t="s">
        <v>38</v>
      </c>
      <c r="N12" s="82"/>
      <c r="O12" s="51" t="s">
        <v>35</v>
      </c>
      <c r="P12" s="82"/>
      <c r="Q12" s="51" t="s">
        <v>27</v>
      </c>
      <c r="R12" s="136"/>
    </row>
    <row r="13" ht="24.75" customHeight="1" spans="1:18">
      <c r="A13" s="50"/>
      <c r="B13" s="50"/>
      <c r="C13" s="51">
        <v>7</v>
      </c>
      <c r="D13" s="51" t="s">
        <v>45</v>
      </c>
      <c r="E13" s="51" t="s">
        <v>46</v>
      </c>
      <c r="F13" s="51" t="s">
        <v>24</v>
      </c>
      <c r="G13" s="51">
        <v>30</v>
      </c>
      <c r="H13" s="51">
        <v>15</v>
      </c>
      <c r="I13" s="51">
        <v>15</v>
      </c>
      <c r="J13" s="51">
        <v>2</v>
      </c>
      <c r="K13" s="82" t="s">
        <v>34</v>
      </c>
      <c r="L13" s="82"/>
      <c r="M13" s="82"/>
      <c r="N13" s="82"/>
      <c r="O13" s="51" t="s">
        <v>26</v>
      </c>
      <c r="P13" s="82"/>
      <c r="Q13" s="51" t="s">
        <v>47</v>
      </c>
      <c r="R13" s="136"/>
    </row>
    <row r="14" ht="24.75" customHeight="1" spans="1:18">
      <c r="A14" s="50"/>
      <c r="B14" s="50"/>
      <c r="C14" s="51">
        <v>8</v>
      </c>
      <c r="D14" s="51" t="s">
        <v>48</v>
      </c>
      <c r="E14" s="51" t="s">
        <v>49</v>
      </c>
      <c r="F14" s="51" t="s">
        <v>24</v>
      </c>
      <c r="G14" s="51">
        <v>36</v>
      </c>
      <c r="H14" s="51">
        <v>18</v>
      </c>
      <c r="I14" s="51">
        <v>18</v>
      </c>
      <c r="J14" s="51">
        <v>2</v>
      </c>
      <c r="K14" s="82"/>
      <c r="L14" s="82" t="s">
        <v>38</v>
      </c>
      <c r="M14" s="82"/>
      <c r="N14" s="82"/>
      <c r="O14" s="51" t="s">
        <v>26</v>
      </c>
      <c r="P14" s="82"/>
      <c r="Q14" s="51" t="s">
        <v>47</v>
      </c>
      <c r="R14" s="136"/>
    </row>
    <row r="15" ht="24.75" customHeight="1" spans="1:18">
      <c r="A15" s="50"/>
      <c r="B15" s="50"/>
      <c r="C15" s="51">
        <v>9</v>
      </c>
      <c r="D15" s="51" t="s">
        <v>50</v>
      </c>
      <c r="E15" s="51" t="s">
        <v>51</v>
      </c>
      <c r="F15" s="51" t="s">
        <v>24</v>
      </c>
      <c r="G15" s="51">
        <v>6</v>
      </c>
      <c r="H15" s="51">
        <v>4</v>
      </c>
      <c r="I15" s="51">
        <v>2</v>
      </c>
      <c r="J15" s="51">
        <v>0.5</v>
      </c>
      <c r="K15" s="82" t="s">
        <v>52</v>
      </c>
      <c r="L15" s="82"/>
      <c r="M15" s="82"/>
      <c r="N15" s="82"/>
      <c r="O15" s="51" t="s">
        <v>26</v>
      </c>
      <c r="P15" s="82"/>
      <c r="Q15" s="51" t="s">
        <v>27</v>
      </c>
      <c r="R15" s="136"/>
    </row>
    <row r="16" ht="24.75" customHeight="1" spans="1:18">
      <c r="A16" s="50"/>
      <c r="B16" s="50"/>
      <c r="C16" s="51">
        <v>10</v>
      </c>
      <c r="D16" s="51" t="s">
        <v>53</v>
      </c>
      <c r="E16" s="51" t="s">
        <v>54</v>
      </c>
      <c r="F16" s="51" t="s">
        <v>24</v>
      </c>
      <c r="G16" s="51">
        <v>6</v>
      </c>
      <c r="H16" s="51">
        <v>4</v>
      </c>
      <c r="I16" s="51">
        <v>2</v>
      </c>
      <c r="J16" s="51">
        <v>0.5</v>
      </c>
      <c r="K16" s="82"/>
      <c r="L16" s="82" t="s">
        <v>52</v>
      </c>
      <c r="M16" s="82"/>
      <c r="N16" s="82"/>
      <c r="O16" s="51" t="s">
        <v>26</v>
      </c>
      <c r="P16" s="82"/>
      <c r="Q16" s="51" t="s">
        <v>27</v>
      </c>
      <c r="R16" s="136"/>
    </row>
    <row r="17" ht="24.75" customHeight="1" spans="1:18">
      <c r="A17" s="50"/>
      <c r="B17" s="50"/>
      <c r="C17" s="51">
        <v>11</v>
      </c>
      <c r="D17" s="51" t="s">
        <v>55</v>
      </c>
      <c r="E17" s="51" t="s">
        <v>56</v>
      </c>
      <c r="F17" s="51" t="s">
        <v>41</v>
      </c>
      <c r="G17" s="51">
        <v>8</v>
      </c>
      <c r="H17" s="51">
        <v>4</v>
      </c>
      <c r="I17" s="51">
        <v>4</v>
      </c>
      <c r="J17" s="51">
        <v>0.5</v>
      </c>
      <c r="K17" s="82" t="s">
        <v>57</v>
      </c>
      <c r="L17" s="82"/>
      <c r="M17" s="82"/>
      <c r="N17" s="82"/>
      <c r="O17" s="51" t="s">
        <v>26</v>
      </c>
      <c r="P17" s="82"/>
      <c r="Q17" s="51" t="s">
        <v>27</v>
      </c>
      <c r="R17" s="136"/>
    </row>
    <row r="18" ht="24.75" customHeight="1" spans="1:18">
      <c r="A18" s="50"/>
      <c r="B18" s="50"/>
      <c r="C18" s="51">
        <v>12</v>
      </c>
      <c r="D18" s="51" t="s">
        <v>58</v>
      </c>
      <c r="E18" s="51" t="s">
        <v>59</v>
      </c>
      <c r="F18" s="51" t="s">
        <v>41</v>
      </c>
      <c r="G18" s="51">
        <v>8</v>
      </c>
      <c r="H18" s="51">
        <v>4</v>
      </c>
      <c r="I18" s="51">
        <v>4</v>
      </c>
      <c r="J18" s="51">
        <v>0.5</v>
      </c>
      <c r="K18" s="82"/>
      <c r="L18" s="82" t="s">
        <v>57</v>
      </c>
      <c r="M18" s="82"/>
      <c r="N18" s="82"/>
      <c r="O18" s="51" t="s">
        <v>26</v>
      </c>
      <c r="P18" s="82"/>
      <c r="Q18" s="51" t="s">
        <v>27</v>
      </c>
      <c r="R18" s="136"/>
    </row>
    <row r="19" ht="24.75" customHeight="1" spans="1:18">
      <c r="A19" s="50"/>
      <c r="B19" s="50"/>
      <c r="C19" s="51">
        <v>13</v>
      </c>
      <c r="D19" s="51" t="s">
        <v>60</v>
      </c>
      <c r="E19" s="51" t="s">
        <v>61</v>
      </c>
      <c r="F19" s="51" t="s">
        <v>41</v>
      </c>
      <c r="G19" s="51">
        <v>8</v>
      </c>
      <c r="H19" s="51">
        <v>4</v>
      </c>
      <c r="I19" s="51">
        <v>4</v>
      </c>
      <c r="J19" s="51">
        <v>0.5</v>
      </c>
      <c r="K19" s="82"/>
      <c r="L19" s="82"/>
      <c r="M19" s="82" t="s">
        <v>57</v>
      </c>
      <c r="N19" s="82"/>
      <c r="O19" s="51" t="s">
        <v>26</v>
      </c>
      <c r="P19" s="82"/>
      <c r="Q19" s="51" t="s">
        <v>27</v>
      </c>
      <c r="R19" s="136"/>
    </row>
    <row r="20" ht="24.75" customHeight="1" spans="1:18">
      <c r="A20" s="50"/>
      <c r="B20" s="50"/>
      <c r="C20" s="51">
        <v>14</v>
      </c>
      <c r="D20" s="122" t="s">
        <v>62</v>
      </c>
      <c r="E20" s="13" t="s">
        <v>63</v>
      </c>
      <c r="F20" s="13" t="s">
        <v>41</v>
      </c>
      <c r="G20" s="13">
        <v>18</v>
      </c>
      <c r="H20" s="13">
        <v>18</v>
      </c>
      <c r="I20" s="13">
        <v>0</v>
      </c>
      <c r="J20" s="13">
        <v>1</v>
      </c>
      <c r="K20" s="36" t="s">
        <v>64</v>
      </c>
      <c r="L20" s="36"/>
      <c r="M20" s="36"/>
      <c r="N20" s="36"/>
      <c r="O20" s="51" t="s">
        <v>26</v>
      </c>
      <c r="P20" s="36"/>
      <c r="Q20" s="13" t="s">
        <v>27</v>
      </c>
      <c r="R20" s="136"/>
    </row>
    <row r="21" ht="24.75" customHeight="1" spans="1:18">
      <c r="A21" s="50"/>
      <c r="B21" s="50"/>
      <c r="C21" s="51">
        <v>15</v>
      </c>
      <c r="D21" s="51" t="s">
        <v>65</v>
      </c>
      <c r="E21" s="51" t="s">
        <v>66</v>
      </c>
      <c r="F21" s="51" t="s">
        <v>24</v>
      </c>
      <c r="G21" s="51">
        <v>30</v>
      </c>
      <c r="H21" s="51">
        <v>20</v>
      </c>
      <c r="I21" s="51">
        <v>10</v>
      </c>
      <c r="J21" s="51">
        <v>2</v>
      </c>
      <c r="K21" s="82" t="s">
        <v>67</v>
      </c>
      <c r="L21" s="82"/>
      <c r="M21" s="82"/>
      <c r="N21" s="82"/>
      <c r="O21" s="51" t="s">
        <v>26</v>
      </c>
      <c r="P21" s="82"/>
      <c r="Q21" s="51" t="s">
        <v>68</v>
      </c>
      <c r="R21" s="136"/>
    </row>
    <row r="22" ht="24.75" customHeight="1" spans="1:18">
      <c r="A22" s="50"/>
      <c r="B22" s="50"/>
      <c r="C22" s="51">
        <v>16</v>
      </c>
      <c r="D22" s="51" t="s">
        <v>69</v>
      </c>
      <c r="E22" s="51" t="s">
        <v>70</v>
      </c>
      <c r="F22" s="51" t="s">
        <v>24</v>
      </c>
      <c r="G22" s="51">
        <v>60</v>
      </c>
      <c r="H22" s="51">
        <v>0</v>
      </c>
      <c r="I22" s="51">
        <v>60</v>
      </c>
      <c r="J22" s="51">
        <v>4</v>
      </c>
      <c r="K22" s="82"/>
      <c r="L22" s="82" t="s">
        <v>71</v>
      </c>
      <c r="M22" s="82"/>
      <c r="O22" s="51" t="s">
        <v>26</v>
      </c>
      <c r="P22" s="82"/>
      <c r="Q22" s="51" t="s">
        <v>27</v>
      </c>
      <c r="R22" s="136"/>
    </row>
    <row r="23" ht="24.75" customHeight="1" spans="1:18">
      <c r="A23" s="50"/>
      <c r="B23" s="50"/>
      <c r="C23" s="51">
        <v>17</v>
      </c>
      <c r="D23" s="51" t="s">
        <v>72</v>
      </c>
      <c r="E23" s="51" t="s">
        <v>73</v>
      </c>
      <c r="F23" s="51" t="s">
        <v>74</v>
      </c>
      <c r="G23" s="51">
        <v>252</v>
      </c>
      <c r="H23" s="51">
        <v>0</v>
      </c>
      <c r="I23" s="51">
        <v>252</v>
      </c>
      <c r="J23" s="51">
        <v>14</v>
      </c>
      <c r="K23" s="82"/>
      <c r="L23" s="82"/>
      <c r="M23" s="82"/>
      <c r="N23" s="82" t="s">
        <v>75</v>
      </c>
      <c r="O23" s="51" t="s">
        <v>26</v>
      </c>
      <c r="P23" s="82"/>
      <c r="Q23" s="51" t="s">
        <v>27</v>
      </c>
      <c r="R23" s="136"/>
    </row>
    <row r="24" ht="24.75" customHeight="1" spans="1:18">
      <c r="A24" s="50"/>
      <c r="B24" s="50"/>
      <c r="C24" s="51">
        <v>18</v>
      </c>
      <c r="D24" s="51" t="s">
        <v>76</v>
      </c>
      <c r="E24" s="51" t="s">
        <v>77</v>
      </c>
      <c r="F24" s="51" t="s">
        <v>24</v>
      </c>
      <c r="G24" s="51">
        <v>120</v>
      </c>
      <c r="H24" s="51">
        <v>0</v>
      </c>
      <c r="I24" s="51">
        <v>120</v>
      </c>
      <c r="J24" s="51">
        <v>4</v>
      </c>
      <c r="K24" s="82"/>
      <c r="L24" s="82"/>
      <c r="M24" s="82" t="s">
        <v>78</v>
      </c>
      <c r="N24" s="82"/>
      <c r="O24" s="51" t="s">
        <v>26</v>
      </c>
      <c r="P24" s="82"/>
      <c r="Q24" s="51" t="s">
        <v>27</v>
      </c>
      <c r="R24" s="136"/>
    </row>
    <row r="25" ht="21.75" customHeight="1" spans="1:18">
      <c r="A25" s="50"/>
      <c r="B25" s="53"/>
      <c r="C25" s="54" t="s">
        <v>79</v>
      </c>
      <c r="D25" s="54"/>
      <c r="E25" s="54"/>
      <c r="F25" s="54"/>
      <c r="G25" s="54">
        <f>SUM(G7:G24)-G22-G24</f>
        <v>642</v>
      </c>
      <c r="H25" s="54">
        <f>SUM(H7:H24)-H22-H24</f>
        <v>269</v>
      </c>
      <c r="I25" s="54">
        <f>SUM(I7:I24)-I22-I24</f>
        <v>373</v>
      </c>
      <c r="J25" s="54">
        <f>SUM(J7:J24)-J22-J24</f>
        <v>37.5</v>
      </c>
      <c r="K25" s="81"/>
      <c r="L25" s="81"/>
      <c r="M25" s="81"/>
      <c r="N25" s="81"/>
      <c r="O25" s="54"/>
      <c r="P25" s="54"/>
      <c r="Q25" s="51"/>
      <c r="R25" s="136"/>
    </row>
    <row r="26" ht="22.5" customHeight="1" spans="1:18">
      <c r="A26" s="50"/>
      <c r="B26" s="50" t="s">
        <v>80</v>
      </c>
      <c r="C26" s="51">
        <v>1</v>
      </c>
      <c r="D26" s="51" t="s">
        <v>81</v>
      </c>
      <c r="E26" s="51" t="s">
        <v>82</v>
      </c>
      <c r="F26" s="51" t="s">
        <v>24</v>
      </c>
      <c r="G26" s="51">
        <v>15</v>
      </c>
      <c r="H26" s="51">
        <v>10</v>
      </c>
      <c r="I26" s="51">
        <v>5</v>
      </c>
      <c r="J26" s="51">
        <v>1</v>
      </c>
      <c r="K26" s="82" t="s">
        <v>83</v>
      </c>
      <c r="L26" s="82"/>
      <c r="M26" s="82"/>
      <c r="N26" s="82"/>
      <c r="O26" s="51" t="s">
        <v>26</v>
      </c>
      <c r="P26" s="82"/>
      <c r="Q26" s="51" t="s">
        <v>27</v>
      </c>
      <c r="R26" s="136"/>
    </row>
    <row r="27" ht="22.5" customHeight="1" spans="1:18">
      <c r="A27" s="50"/>
      <c r="B27" s="50"/>
      <c r="C27" s="51">
        <v>2</v>
      </c>
      <c r="D27" s="51" t="s">
        <v>84</v>
      </c>
      <c r="E27" s="51" t="s">
        <v>85</v>
      </c>
      <c r="F27" s="51" t="s">
        <v>24</v>
      </c>
      <c r="G27" s="51">
        <v>18</v>
      </c>
      <c r="H27" s="51">
        <v>9</v>
      </c>
      <c r="I27" s="51">
        <v>9</v>
      </c>
      <c r="J27" s="51">
        <v>1</v>
      </c>
      <c r="K27" s="82"/>
      <c r="L27" s="82" t="s">
        <v>86</v>
      </c>
      <c r="M27" s="82"/>
      <c r="N27" s="82"/>
      <c r="O27" s="51" t="s">
        <v>26</v>
      </c>
      <c r="P27" s="82"/>
      <c r="Q27" s="51" t="s">
        <v>27</v>
      </c>
      <c r="R27" s="136"/>
    </row>
    <row r="28" ht="22.5" customHeight="1" spans="1:18">
      <c r="A28" s="50"/>
      <c r="B28" s="50"/>
      <c r="C28" s="51">
        <v>3</v>
      </c>
      <c r="D28" s="51" t="s">
        <v>87</v>
      </c>
      <c r="E28" s="51" t="s">
        <v>88</v>
      </c>
      <c r="F28" s="51" t="s">
        <v>41</v>
      </c>
      <c r="G28" s="51">
        <v>36</v>
      </c>
      <c r="H28" s="51">
        <v>36</v>
      </c>
      <c r="I28" s="51">
        <v>0</v>
      </c>
      <c r="J28" s="51">
        <v>2</v>
      </c>
      <c r="K28" s="82"/>
      <c r="L28" s="82"/>
      <c r="M28" s="82" t="s">
        <v>38</v>
      </c>
      <c r="N28" s="82"/>
      <c r="O28" s="51" t="s">
        <v>35</v>
      </c>
      <c r="P28" s="82"/>
      <c r="Q28" s="51" t="s">
        <v>89</v>
      </c>
      <c r="R28" s="136"/>
    </row>
    <row r="29" ht="22.5" customHeight="1" spans="1:18">
      <c r="A29" s="50"/>
      <c r="B29" s="50"/>
      <c r="C29" s="51">
        <v>4</v>
      </c>
      <c r="D29" s="51" t="s">
        <v>90</v>
      </c>
      <c r="E29" s="51" t="s">
        <v>91</v>
      </c>
      <c r="F29" s="51" t="s">
        <v>24</v>
      </c>
      <c r="G29" s="51">
        <v>18</v>
      </c>
      <c r="H29" s="51">
        <v>12</v>
      </c>
      <c r="I29" s="51">
        <v>6</v>
      </c>
      <c r="J29" s="51">
        <v>1</v>
      </c>
      <c r="K29" s="82"/>
      <c r="L29" s="82"/>
      <c r="M29" s="82" t="s">
        <v>86</v>
      </c>
      <c r="N29" s="82"/>
      <c r="O29" s="51" t="s">
        <v>26</v>
      </c>
      <c r="P29" s="82"/>
      <c r="Q29" s="51" t="s">
        <v>27</v>
      </c>
      <c r="R29" s="136"/>
    </row>
    <row r="30" ht="27.75" customHeight="1" spans="1:18">
      <c r="A30" s="50"/>
      <c r="B30" s="66"/>
      <c r="C30" s="51">
        <v>5</v>
      </c>
      <c r="D30" s="119" t="s">
        <v>92</v>
      </c>
      <c r="E30" s="119"/>
      <c r="F30" s="123"/>
      <c r="G30" s="51">
        <v>32</v>
      </c>
      <c r="H30" s="51">
        <v>16</v>
      </c>
      <c r="I30" s="51">
        <v>16</v>
      </c>
      <c r="J30" s="51">
        <v>2</v>
      </c>
      <c r="K30" s="82"/>
      <c r="L30" s="82"/>
      <c r="M30" s="82" t="s">
        <v>38</v>
      </c>
      <c r="O30" s="51" t="s">
        <v>26</v>
      </c>
      <c r="P30" s="82"/>
      <c r="Q30" s="51"/>
      <c r="R30" s="136"/>
    </row>
    <row r="31" ht="24" customHeight="1" spans="1:18">
      <c r="A31" s="50"/>
      <c r="B31" s="66"/>
      <c r="C31" s="67" t="s">
        <v>79</v>
      </c>
      <c r="D31" s="68"/>
      <c r="E31" s="68"/>
      <c r="F31" s="69"/>
      <c r="G31" s="70">
        <f>SUM(G26:G30)</f>
        <v>119</v>
      </c>
      <c r="H31" s="70">
        <f>SUM(H26:H30)</f>
        <v>83</v>
      </c>
      <c r="I31" s="70">
        <f>SUM(I26:I30)</f>
        <v>36</v>
      </c>
      <c r="J31" s="70">
        <f>SUM(J26:J30)</f>
        <v>7</v>
      </c>
      <c r="K31" s="51"/>
      <c r="L31" s="51"/>
      <c r="M31" s="51"/>
      <c r="N31" s="51"/>
      <c r="O31" s="51"/>
      <c r="P31" s="51"/>
      <c r="Q31" s="138"/>
      <c r="R31" s="136"/>
    </row>
    <row r="32" ht="19.5" customHeight="1" spans="1:18">
      <c r="A32" s="53"/>
      <c r="B32" s="67" t="s">
        <v>93</v>
      </c>
      <c r="C32" s="68"/>
      <c r="D32" s="68"/>
      <c r="E32" s="68"/>
      <c r="F32" s="69"/>
      <c r="G32" s="71">
        <f>G31+G25</f>
        <v>761</v>
      </c>
      <c r="H32" s="71">
        <f>H31+H25</f>
        <v>352</v>
      </c>
      <c r="I32" s="71">
        <f>I31+I25</f>
        <v>409</v>
      </c>
      <c r="J32" s="71">
        <f>J31+J25</f>
        <v>44.5</v>
      </c>
      <c r="K32" s="54">
        <v>5</v>
      </c>
      <c r="L32" s="54">
        <v>7</v>
      </c>
      <c r="M32" s="54">
        <v>4</v>
      </c>
      <c r="N32" s="54">
        <v>0</v>
      </c>
      <c r="O32" s="54"/>
      <c r="P32" s="54"/>
      <c r="Q32" s="138"/>
      <c r="R32" s="136"/>
    </row>
    <row r="33" ht="24" customHeight="1" spans="1:22">
      <c r="A33" s="124"/>
      <c r="B33" s="124"/>
      <c r="C33" s="124"/>
      <c r="D33" s="125" t="s">
        <v>94</v>
      </c>
      <c r="E33" s="125"/>
      <c r="F33" s="125"/>
      <c r="G33" s="125"/>
      <c r="H33" s="125"/>
      <c r="I33" s="125"/>
      <c r="J33" s="125"/>
      <c r="K33" s="125"/>
      <c r="L33" s="125"/>
      <c r="M33" s="124"/>
      <c r="N33" s="124"/>
      <c r="O33" s="92" t="s">
        <v>95</v>
      </c>
      <c r="P33" s="92"/>
      <c r="Q33" s="92"/>
      <c r="R33" s="97"/>
      <c r="S33" s="139"/>
      <c r="T33" s="136"/>
      <c r="U33" s="136"/>
      <c r="V33" s="136"/>
    </row>
    <row r="34" ht="41.25" customHeight="1" spans="1:22">
      <c r="A34" s="126" t="s">
        <v>96</v>
      </c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97"/>
      <c r="S34" s="97"/>
      <c r="T34" s="136"/>
      <c r="U34" s="136"/>
      <c r="V34" s="136"/>
    </row>
    <row r="35" spans="1:19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</row>
  </sheetData>
  <mergeCells count="30">
    <mergeCell ref="A1:Q1"/>
    <mergeCell ref="A2:E2"/>
    <mergeCell ref="N2:Q2"/>
    <mergeCell ref="G3:I3"/>
    <mergeCell ref="K3:N3"/>
    <mergeCell ref="K4:L4"/>
    <mergeCell ref="M4:N4"/>
    <mergeCell ref="C25:F25"/>
    <mergeCell ref="C31:F31"/>
    <mergeCell ref="B32:F32"/>
    <mergeCell ref="D33:L33"/>
    <mergeCell ref="O33:Q33"/>
    <mergeCell ref="A34:Q34"/>
    <mergeCell ref="A35:S35"/>
    <mergeCell ref="A3:A6"/>
    <mergeCell ref="A7:A32"/>
    <mergeCell ref="B3:B6"/>
    <mergeCell ref="B7:B25"/>
    <mergeCell ref="B26:B30"/>
    <mergeCell ref="C3:C6"/>
    <mergeCell ref="D3:D6"/>
    <mergeCell ref="E3:E6"/>
    <mergeCell ref="F3:F6"/>
    <mergeCell ref="G4:G6"/>
    <mergeCell ref="H4:H6"/>
    <mergeCell ref="I4:I6"/>
    <mergeCell ref="J3:J6"/>
    <mergeCell ref="O3:O6"/>
    <mergeCell ref="P3:P6"/>
    <mergeCell ref="Q3:Q6"/>
  </mergeCells>
  <pageMargins left="0.7" right="0.7" top="0.75" bottom="0.75" header="0.3" footer="0.3"/>
  <pageSetup paperSize="9" scale="79" orientation="portrait"/>
  <headerFooter/>
  <ignoredErrors>
    <ignoredError sqref="K7" twoDigitTextYear="1"/>
    <ignoredError sqref="L8:M8 K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E19" sqref="E19"/>
    </sheetView>
  </sheetViews>
  <sheetFormatPr defaultColWidth="9" defaultRowHeight="13.8" outlineLevelCol="7"/>
  <cols>
    <col min="1" max="16384" width="9" style="98"/>
  </cols>
  <sheetData>
    <row r="1" ht="15.6" spans="1:8">
      <c r="A1" s="99" t="s">
        <v>97</v>
      </c>
      <c r="B1" s="99"/>
      <c r="C1" s="99"/>
      <c r="D1" s="99"/>
      <c r="E1" s="99"/>
      <c r="F1" s="99"/>
      <c r="G1" s="99"/>
      <c r="H1" s="99"/>
    </row>
    <row r="2" ht="27.6" spans="1:8">
      <c r="A2" s="100" t="s">
        <v>98</v>
      </c>
      <c r="B2" s="100"/>
      <c r="C2" s="100"/>
      <c r="D2" s="101" t="s">
        <v>99</v>
      </c>
      <c r="E2" s="102" t="s">
        <v>100</v>
      </c>
      <c r="F2" s="101" t="s">
        <v>9</v>
      </c>
      <c r="G2" s="102" t="s">
        <v>100</v>
      </c>
      <c r="H2" s="101" t="s">
        <v>13</v>
      </c>
    </row>
    <row r="3" spans="1:8">
      <c r="A3" s="103" t="s">
        <v>101</v>
      </c>
      <c r="B3" s="100" t="s">
        <v>102</v>
      </c>
      <c r="C3" s="101" t="s">
        <v>103</v>
      </c>
      <c r="D3" s="101">
        <f>'附件1 综合素质课教学进程表'!H25</f>
        <v>269</v>
      </c>
      <c r="E3" s="104">
        <f>D3/SUM($D$3:$D$10)</f>
        <v>0.152063312605992</v>
      </c>
      <c r="F3" s="103">
        <f>'附件1 综合素质课教学进程表'!J25</f>
        <v>37.5</v>
      </c>
      <c r="G3" s="105">
        <f>F3/SUM($F$3:$F$10)</f>
        <v>0.373134328358209</v>
      </c>
      <c r="H3" s="101"/>
    </row>
    <row r="4" spans="1:8">
      <c r="A4" s="106"/>
      <c r="B4" s="100"/>
      <c r="C4" s="101" t="s">
        <v>16</v>
      </c>
      <c r="D4" s="101">
        <f>'附件1 综合素质课教学进程表'!I25</f>
        <v>373</v>
      </c>
      <c r="E4" s="104">
        <f>D4/SUM($D$3:$D$10)</f>
        <v>0.210853589598643</v>
      </c>
      <c r="F4" s="107"/>
      <c r="G4" s="107"/>
      <c r="H4" s="101"/>
    </row>
    <row r="5" spans="1:8">
      <c r="A5" s="106"/>
      <c r="B5" s="100" t="s">
        <v>104</v>
      </c>
      <c r="C5" s="101" t="s">
        <v>103</v>
      </c>
      <c r="D5" s="101">
        <f>专业课安排表!H11</f>
        <v>138</v>
      </c>
      <c r="E5" s="104">
        <f>D5/SUM($D$3:$D$10)</f>
        <v>0.0780101752402487</v>
      </c>
      <c r="F5" s="103">
        <f>专业课安排表!J11</f>
        <v>14</v>
      </c>
      <c r="G5" s="105">
        <f>F5/SUM($F$3:$F$10)</f>
        <v>0.139303482587065</v>
      </c>
      <c r="H5" s="101"/>
    </row>
    <row r="6" spans="1:8">
      <c r="A6" s="107"/>
      <c r="B6" s="100"/>
      <c r="C6" s="101" t="s">
        <v>16</v>
      </c>
      <c r="D6" s="101">
        <f>专业课安排表!I11</f>
        <v>114</v>
      </c>
      <c r="E6" s="104">
        <f>D6/SUM($D$3:$D$10)</f>
        <v>0.0644431882419446</v>
      </c>
      <c r="F6" s="107"/>
      <c r="G6" s="107"/>
      <c r="H6" s="101"/>
    </row>
    <row r="7" spans="1:8">
      <c r="A7" s="103" t="s">
        <v>105</v>
      </c>
      <c r="B7" s="100" t="s">
        <v>102</v>
      </c>
      <c r="C7" s="101" t="s">
        <v>103</v>
      </c>
      <c r="D7" s="101">
        <f>'附件1 综合素质课教学进程表'!H31</f>
        <v>83</v>
      </c>
      <c r="E7" s="104">
        <f>D7/SUM($D$3:$D$10)</f>
        <v>0.0469191633691351</v>
      </c>
      <c r="F7" s="103">
        <f>'附件1 综合素质课教学进程表'!J31</f>
        <v>7</v>
      </c>
      <c r="G7" s="105">
        <f>F7/SUM($F$3:$F$10)</f>
        <v>0.0696517412935323</v>
      </c>
      <c r="H7" s="101"/>
    </row>
    <row r="8" spans="1:8">
      <c r="A8" s="106"/>
      <c r="B8" s="100"/>
      <c r="C8" s="101" t="s">
        <v>16</v>
      </c>
      <c r="D8" s="101">
        <f>'附件1 综合素质课教学进程表'!I31</f>
        <v>36</v>
      </c>
      <c r="E8" s="104">
        <f>D8/SUM($D$3:$D$10)</f>
        <v>0.0203504804974562</v>
      </c>
      <c r="F8" s="107"/>
      <c r="G8" s="107"/>
      <c r="H8" s="101"/>
    </row>
    <row r="9" spans="1:8">
      <c r="A9" s="106"/>
      <c r="B9" s="100" t="s">
        <v>104</v>
      </c>
      <c r="C9" s="101" t="s">
        <v>103</v>
      </c>
      <c r="D9" s="101">
        <f>专业课安排表!H36</f>
        <v>343</v>
      </c>
      <c r="E9" s="104">
        <f>D9/SUM($D$3:$D$10)</f>
        <v>0.193894855850763</v>
      </c>
      <c r="F9" s="103">
        <f>专业课安排表!J36</f>
        <v>42</v>
      </c>
      <c r="G9" s="105">
        <f>F9/SUM($F$3:$F$10)</f>
        <v>0.417910447761194</v>
      </c>
      <c r="H9" s="101"/>
    </row>
    <row r="10" spans="1:8">
      <c r="A10" s="107"/>
      <c r="B10" s="100"/>
      <c r="C10" s="101" t="s">
        <v>16</v>
      </c>
      <c r="D10" s="101">
        <f>专业课安排表!I36</f>
        <v>413</v>
      </c>
      <c r="E10" s="104">
        <f>D10/SUM($D$3:$D$10)</f>
        <v>0.233465234595817</v>
      </c>
      <c r="F10" s="107"/>
      <c r="G10" s="107"/>
      <c r="H10" s="101"/>
    </row>
    <row r="11" spans="1:8">
      <c r="A11" s="100" t="s">
        <v>93</v>
      </c>
      <c r="B11" s="100"/>
      <c r="C11" s="100"/>
      <c r="D11" s="101">
        <f>SUM(D3:D10)</f>
        <v>1769</v>
      </c>
      <c r="E11" s="101"/>
      <c r="F11" s="101">
        <f>SUM(F3:F10)</f>
        <v>100.5</v>
      </c>
      <c r="G11" s="101"/>
      <c r="H11" s="101"/>
    </row>
    <row r="12" spans="1:8">
      <c r="A12" s="100" t="s">
        <v>106</v>
      </c>
      <c r="B12" s="100"/>
      <c r="C12" s="101" t="s">
        <v>107</v>
      </c>
      <c r="D12" s="101">
        <f>D3+D5+D7+D9</f>
        <v>833</v>
      </c>
      <c r="E12" s="108">
        <f>D12/$D$14</f>
        <v>0.470887507066139</v>
      </c>
      <c r="F12" s="109"/>
      <c r="G12" s="110"/>
      <c r="H12" s="101"/>
    </row>
    <row r="13" spans="1:8">
      <c r="A13" s="100"/>
      <c r="B13" s="100"/>
      <c r="C13" s="101" t="s">
        <v>108</v>
      </c>
      <c r="D13" s="101">
        <f>D4+D6+D8+D10</f>
        <v>936</v>
      </c>
      <c r="E13" s="108">
        <f>D13/$D$14</f>
        <v>0.529112492933861</v>
      </c>
      <c r="F13" s="109"/>
      <c r="G13" s="110"/>
      <c r="H13" s="101"/>
    </row>
    <row r="14" spans="1:8">
      <c r="A14" s="100" t="s">
        <v>109</v>
      </c>
      <c r="B14" s="100"/>
      <c r="C14" s="100"/>
      <c r="D14" s="101">
        <f>D12+D13</f>
        <v>1769</v>
      </c>
      <c r="E14" s="101"/>
      <c r="F14" s="101"/>
      <c r="G14" s="101"/>
      <c r="H14" s="101"/>
    </row>
    <row r="15" spans="6:8">
      <c r="F15" s="111" t="s">
        <v>110</v>
      </c>
      <c r="G15" s="112"/>
      <c r="H15" s="112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1"/>
  <sheetViews>
    <sheetView tabSelected="1" topLeftCell="A15" workbookViewId="0">
      <selection activeCell="L36" sqref="L36"/>
    </sheetView>
  </sheetViews>
  <sheetFormatPr defaultColWidth="9" defaultRowHeight="13.8"/>
  <cols>
    <col min="1" max="1" width="2.37962962962963" customWidth="1"/>
    <col min="2" max="2" width="3.25" customWidth="1"/>
    <col min="3" max="3" width="3.12962962962963" customWidth="1"/>
    <col min="4" max="4" width="16.5555555555556" customWidth="1"/>
    <col min="5" max="5" width="9.44444444444444" customWidth="1"/>
    <col min="6" max="6" width="2.62962962962963" customWidth="1"/>
    <col min="7" max="7" width="5.5" customWidth="1"/>
    <col min="8" max="8" width="6.25" customWidth="1"/>
    <col min="9" max="9" width="6.37962962962963" customWidth="1"/>
    <col min="10" max="10" width="4.37962962962963" customWidth="1"/>
    <col min="11" max="16" width="4.5" customWidth="1"/>
    <col min="17" max="17" width="16.6666666666667" customWidth="1"/>
    <col min="18" max="18" width="2.5" customWidth="1"/>
    <col min="19" max="19" width="15.8796296296296" customWidth="1"/>
  </cols>
  <sheetData>
    <row r="1" ht="17.4" spans="1:19">
      <c r="A1" s="2" t="s">
        <v>111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93"/>
      <c r="S1" s="93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30"/>
      <c r="M2" s="30"/>
      <c r="N2" s="29">
        <v>44849</v>
      </c>
      <c r="O2" s="29"/>
      <c r="P2" s="29"/>
      <c r="Q2" s="29"/>
      <c r="R2" s="94"/>
      <c r="S2" s="94"/>
    </row>
    <row r="3" ht="54" spans="1:17">
      <c r="A3" s="5" t="s">
        <v>2</v>
      </c>
      <c r="B3" s="5" t="s">
        <v>3</v>
      </c>
      <c r="C3" s="13" t="s">
        <v>4</v>
      </c>
      <c r="D3" s="44" t="s">
        <v>5</v>
      </c>
      <c r="E3" s="44" t="s">
        <v>6</v>
      </c>
      <c r="F3" s="13" t="s">
        <v>7</v>
      </c>
      <c r="G3" s="13" t="s">
        <v>8</v>
      </c>
      <c r="H3" s="13"/>
      <c r="I3" s="13"/>
      <c r="J3" s="13" t="s">
        <v>9</v>
      </c>
      <c r="K3" s="75" t="s">
        <v>10</v>
      </c>
      <c r="L3" s="75"/>
      <c r="M3" s="75"/>
      <c r="N3" s="75"/>
      <c r="O3" s="48" t="s">
        <v>11</v>
      </c>
      <c r="P3" s="48" t="s">
        <v>12</v>
      </c>
      <c r="Q3" s="13" t="s">
        <v>13</v>
      </c>
    </row>
    <row r="4" spans="1:17">
      <c r="A4" s="9"/>
      <c r="B4" s="9"/>
      <c r="C4" s="13"/>
      <c r="D4" s="44"/>
      <c r="E4" s="44"/>
      <c r="F4" s="13"/>
      <c r="G4" s="13" t="s">
        <v>14</v>
      </c>
      <c r="H4" s="13" t="s">
        <v>15</v>
      </c>
      <c r="I4" s="13" t="s">
        <v>16</v>
      </c>
      <c r="J4" s="13"/>
      <c r="K4" s="13" t="s">
        <v>17</v>
      </c>
      <c r="L4" s="13"/>
      <c r="M4" s="13" t="s">
        <v>18</v>
      </c>
      <c r="N4" s="13"/>
      <c r="O4" s="48"/>
      <c r="P4" s="48"/>
      <c r="Q4" s="13"/>
    </row>
    <row r="5" spans="1:17">
      <c r="A5" s="9"/>
      <c r="B5" s="9"/>
      <c r="C5" s="13"/>
      <c r="D5" s="44"/>
      <c r="E5" s="44"/>
      <c r="F5" s="13"/>
      <c r="G5" s="13"/>
      <c r="H5" s="13"/>
      <c r="I5" s="13"/>
      <c r="J5" s="13"/>
      <c r="K5" s="13">
        <v>1</v>
      </c>
      <c r="L5" s="13">
        <v>2</v>
      </c>
      <c r="M5" s="13">
        <v>3</v>
      </c>
      <c r="N5" s="13">
        <v>4</v>
      </c>
      <c r="O5" s="48"/>
      <c r="P5" s="48"/>
      <c r="Q5" s="13"/>
    </row>
    <row r="6" spans="1:17">
      <c r="A6" s="11"/>
      <c r="B6" s="11"/>
      <c r="C6" s="13"/>
      <c r="D6" s="44"/>
      <c r="E6" s="44"/>
      <c r="F6" s="13"/>
      <c r="G6" s="13"/>
      <c r="H6" s="13"/>
      <c r="I6" s="13"/>
      <c r="J6" s="13"/>
      <c r="K6" s="36" t="s">
        <v>19</v>
      </c>
      <c r="L6" s="36">
        <v>18</v>
      </c>
      <c r="M6" s="36">
        <v>18</v>
      </c>
      <c r="N6" s="36">
        <v>18</v>
      </c>
      <c r="O6" s="48"/>
      <c r="P6" s="48"/>
      <c r="Q6" s="13"/>
    </row>
    <row r="7" ht="17.1" customHeight="1" spans="1:17">
      <c r="A7" s="9"/>
      <c r="B7" s="50"/>
      <c r="C7" s="51">
        <v>1</v>
      </c>
      <c r="D7" s="51" t="s">
        <v>112</v>
      </c>
      <c r="E7" s="13" t="s">
        <v>113</v>
      </c>
      <c r="F7" s="51" t="s">
        <v>24</v>
      </c>
      <c r="G7" s="52">
        <v>72</v>
      </c>
      <c r="H7" s="52">
        <v>36</v>
      </c>
      <c r="I7" s="52">
        <v>36</v>
      </c>
      <c r="J7" s="52">
        <f>INT(G7/16)+IF(MOD(G7,16)&gt;9,1,0)</f>
        <v>4</v>
      </c>
      <c r="K7" s="76" t="s">
        <v>114</v>
      </c>
      <c r="L7" s="77"/>
      <c r="M7" s="78"/>
      <c r="N7" s="78"/>
      <c r="O7" s="79" t="s">
        <v>35</v>
      </c>
      <c r="P7" s="51"/>
      <c r="Q7" s="13"/>
    </row>
    <row r="8" ht="17.1" customHeight="1" spans="1:17">
      <c r="A8" s="9"/>
      <c r="B8" s="50"/>
      <c r="C8" s="51">
        <v>2</v>
      </c>
      <c r="D8" s="51" t="s">
        <v>115</v>
      </c>
      <c r="E8" s="13" t="s">
        <v>116</v>
      </c>
      <c r="F8" s="51" t="s">
        <v>24</v>
      </c>
      <c r="G8" s="52">
        <v>72</v>
      </c>
      <c r="H8" s="52">
        <v>36</v>
      </c>
      <c r="I8" s="52">
        <v>36</v>
      </c>
      <c r="J8" s="52">
        <f>INT(G8/16)+IF(MOD(G8,16)&gt;9,1,0)</f>
        <v>4</v>
      </c>
      <c r="K8" s="76" t="s">
        <v>114</v>
      </c>
      <c r="L8" s="78"/>
      <c r="M8" s="77"/>
      <c r="N8" s="78"/>
      <c r="O8" s="79" t="s">
        <v>35</v>
      </c>
      <c r="P8" s="51" t="s">
        <v>117</v>
      </c>
      <c r="Q8" s="13"/>
    </row>
    <row r="9" ht="17.1" customHeight="1" spans="1:17">
      <c r="A9" s="9"/>
      <c r="B9" s="50"/>
      <c r="C9" s="51">
        <v>3</v>
      </c>
      <c r="D9" s="51" t="s">
        <v>118</v>
      </c>
      <c r="E9" s="13" t="s">
        <v>119</v>
      </c>
      <c r="F9" s="51" t="s">
        <v>41</v>
      </c>
      <c r="G9" s="52">
        <v>36</v>
      </c>
      <c r="H9" s="52">
        <v>36</v>
      </c>
      <c r="I9" s="52">
        <v>0</v>
      </c>
      <c r="J9" s="52">
        <f>INT(G9/16)+IF(MOD(G9,16)&gt;9,1,0)</f>
        <v>2</v>
      </c>
      <c r="K9" s="78"/>
      <c r="M9" s="76" t="s">
        <v>38</v>
      </c>
      <c r="N9" s="77"/>
      <c r="O9" s="79" t="s">
        <v>35</v>
      </c>
      <c r="P9" s="51"/>
      <c r="Q9" s="14"/>
    </row>
    <row r="10" ht="17.1" customHeight="1" spans="1:17">
      <c r="A10" s="9"/>
      <c r="B10" s="50"/>
      <c r="C10" s="51">
        <v>4</v>
      </c>
      <c r="D10" s="51" t="s">
        <v>120</v>
      </c>
      <c r="E10" s="13" t="s">
        <v>121</v>
      </c>
      <c r="F10" s="51" t="s">
        <v>24</v>
      </c>
      <c r="G10" s="52">
        <v>72</v>
      </c>
      <c r="H10" s="52">
        <v>30</v>
      </c>
      <c r="I10" s="52">
        <v>42</v>
      </c>
      <c r="J10" s="52">
        <f>INT(G10/16)+IF(MOD(G10,16)&gt;9,1,0)</f>
        <v>4</v>
      </c>
      <c r="K10" s="76" t="s">
        <v>114</v>
      </c>
      <c r="L10" s="80"/>
      <c r="M10" s="77"/>
      <c r="N10" s="78"/>
      <c r="O10" s="79" t="s">
        <v>26</v>
      </c>
      <c r="P10" s="51"/>
      <c r="Q10" s="13"/>
    </row>
    <row r="11" ht="17.1" customHeight="1" spans="1:17">
      <c r="A11" s="9"/>
      <c r="B11" s="53"/>
      <c r="C11" s="54" t="s">
        <v>79</v>
      </c>
      <c r="D11" s="54"/>
      <c r="E11" s="54"/>
      <c r="F11" s="54"/>
      <c r="G11" s="54">
        <f>SUM(G7:G10)</f>
        <v>252</v>
      </c>
      <c r="H11" s="54">
        <f>SUM(H7:H10)</f>
        <v>138</v>
      </c>
      <c r="I11" s="54">
        <f>SUM(I7:I10)</f>
        <v>114</v>
      </c>
      <c r="J11" s="54">
        <f>SUM(J7:J10)</f>
        <v>14</v>
      </c>
      <c r="K11" s="81"/>
      <c r="L11" s="81"/>
      <c r="M11" s="81"/>
      <c r="N11" s="81"/>
      <c r="O11" s="54"/>
      <c r="P11" s="54"/>
      <c r="Q11" s="13"/>
    </row>
    <row r="12" ht="17.1" customHeight="1" spans="1:17">
      <c r="A12" s="9"/>
      <c r="B12" s="55" t="s">
        <v>122</v>
      </c>
      <c r="C12" s="51">
        <v>1</v>
      </c>
      <c r="D12" s="56" t="s">
        <v>123</v>
      </c>
      <c r="E12" s="13" t="s">
        <v>124</v>
      </c>
      <c r="F12" s="51" t="s">
        <v>24</v>
      </c>
      <c r="G12" s="52">
        <v>72</v>
      </c>
      <c r="H12" s="52">
        <v>51</v>
      </c>
      <c r="I12" s="52">
        <v>21</v>
      </c>
      <c r="J12" s="52">
        <v>4</v>
      </c>
      <c r="K12" s="78"/>
      <c r="L12" s="76" t="s">
        <v>114</v>
      </c>
      <c r="M12" s="78"/>
      <c r="N12" s="77"/>
      <c r="O12" s="79" t="s">
        <v>35</v>
      </c>
      <c r="P12" s="82"/>
      <c r="Q12" s="13" t="s">
        <v>125</v>
      </c>
    </row>
    <row r="13" ht="17.1" customHeight="1" spans="1:17">
      <c r="A13" s="9"/>
      <c r="B13" s="57"/>
      <c r="C13" s="51">
        <v>2</v>
      </c>
      <c r="D13" s="58" t="s">
        <v>126</v>
      </c>
      <c r="E13" s="13" t="s">
        <v>127</v>
      </c>
      <c r="F13" s="51" t="s">
        <v>24</v>
      </c>
      <c r="G13" s="52">
        <v>72</v>
      </c>
      <c r="H13" s="52">
        <v>41</v>
      </c>
      <c r="I13" s="52">
        <v>31</v>
      </c>
      <c r="J13" s="52">
        <v>4</v>
      </c>
      <c r="K13" s="78"/>
      <c r="L13" s="78"/>
      <c r="M13" s="76" t="s">
        <v>114</v>
      </c>
      <c r="N13" s="78"/>
      <c r="O13" s="79" t="s">
        <v>35</v>
      </c>
      <c r="P13" s="82"/>
      <c r="Q13" s="13" t="s">
        <v>125</v>
      </c>
    </row>
    <row r="14" ht="17.1" customHeight="1" spans="1:17">
      <c r="A14" s="9"/>
      <c r="B14" s="57"/>
      <c r="C14" s="51">
        <v>3</v>
      </c>
      <c r="D14" s="58" t="s">
        <v>128</v>
      </c>
      <c r="E14" s="13" t="s">
        <v>129</v>
      </c>
      <c r="F14" s="51" t="s">
        <v>24</v>
      </c>
      <c r="G14" s="52">
        <v>72</v>
      </c>
      <c r="H14" s="52">
        <v>36</v>
      </c>
      <c r="I14" s="52">
        <v>36</v>
      </c>
      <c r="J14" s="52">
        <v>4</v>
      </c>
      <c r="K14" s="76" t="s">
        <v>114</v>
      </c>
      <c r="L14" s="78"/>
      <c r="M14" s="77"/>
      <c r="N14" s="78"/>
      <c r="O14" s="79" t="s">
        <v>35</v>
      </c>
      <c r="P14" s="82" t="s">
        <v>117</v>
      </c>
      <c r="Q14" s="13" t="s">
        <v>125</v>
      </c>
    </row>
    <row r="15" ht="17.1" customHeight="1" spans="1:17">
      <c r="A15" s="9"/>
      <c r="B15" s="57"/>
      <c r="C15" s="51">
        <v>4</v>
      </c>
      <c r="D15" s="56" t="s">
        <v>130</v>
      </c>
      <c r="E15" s="13" t="s">
        <v>131</v>
      </c>
      <c r="F15" s="51" t="s">
        <v>24</v>
      </c>
      <c r="G15" s="52">
        <v>72</v>
      </c>
      <c r="H15" s="52">
        <v>36</v>
      </c>
      <c r="I15" s="52">
        <v>36</v>
      </c>
      <c r="J15" s="52">
        <v>4</v>
      </c>
      <c r="K15" s="78"/>
      <c r="L15" s="76" t="s">
        <v>114</v>
      </c>
      <c r="M15" s="78"/>
      <c r="N15" s="77"/>
      <c r="O15" s="79" t="s">
        <v>26</v>
      </c>
      <c r="P15" s="82" t="s">
        <v>117</v>
      </c>
      <c r="Q15" s="13" t="s">
        <v>125</v>
      </c>
    </row>
    <row r="16" ht="17.1" customHeight="1" spans="1:17">
      <c r="A16" s="9"/>
      <c r="B16" s="57"/>
      <c r="C16" s="51">
        <v>5</v>
      </c>
      <c r="D16" s="58" t="s">
        <v>132</v>
      </c>
      <c r="E16" s="13" t="s">
        <v>133</v>
      </c>
      <c r="F16" s="51" t="s">
        <v>24</v>
      </c>
      <c r="G16" s="52">
        <v>72</v>
      </c>
      <c r="H16" s="52">
        <v>36</v>
      </c>
      <c r="I16" s="52">
        <v>36</v>
      </c>
      <c r="J16" s="52">
        <v>4</v>
      </c>
      <c r="K16" s="76" t="s">
        <v>114</v>
      </c>
      <c r="L16" s="78"/>
      <c r="M16" s="77"/>
      <c r="N16" s="78"/>
      <c r="O16" s="79" t="s">
        <v>26</v>
      </c>
      <c r="P16" s="82" t="s">
        <v>117</v>
      </c>
      <c r="Q16" s="13" t="s">
        <v>125</v>
      </c>
    </row>
    <row r="17" ht="17.1" customHeight="1" spans="1:17">
      <c r="A17" s="9"/>
      <c r="B17" s="57"/>
      <c r="C17" s="51">
        <v>6</v>
      </c>
      <c r="D17" s="56" t="s">
        <v>134</v>
      </c>
      <c r="E17" s="13" t="s">
        <v>135</v>
      </c>
      <c r="F17" s="51" t="s">
        <v>24</v>
      </c>
      <c r="G17" s="52">
        <v>72</v>
      </c>
      <c r="H17" s="52">
        <v>36</v>
      </c>
      <c r="I17" s="52">
        <v>36</v>
      </c>
      <c r="J17" s="52">
        <v>4</v>
      </c>
      <c r="K17" s="78"/>
      <c r="L17" s="78"/>
      <c r="M17" s="76" t="s">
        <v>114</v>
      </c>
      <c r="N17" s="78"/>
      <c r="O17" s="79" t="s">
        <v>26</v>
      </c>
      <c r="P17" s="82" t="s">
        <v>117</v>
      </c>
      <c r="Q17" s="13" t="s">
        <v>125</v>
      </c>
    </row>
    <row r="18" ht="17.1" customHeight="1" spans="1:17">
      <c r="A18" s="9"/>
      <c r="B18" s="57"/>
      <c r="C18" s="51">
        <v>7</v>
      </c>
      <c r="D18" s="56" t="s">
        <v>136</v>
      </c>
      <c r="E18" s="13" t="s">
        <v>137</v>
      </c>
      <c r="F18" s="51" t="s">
        <v>24</v>
      </c>
      <c r="G18" s="52">
        <v>72</v>
      </c>
      <c r="H18" s="52">
        <v>31</v>
      </c>
      <c r="I18" s="52">
        <v>41</v>
      </c>
      <c r="J18" s="52">
        <v>4</v>
      </c>
      <c r="K18" s="78"/>
      <c r="L18" s="76" t="s">
        <v>114</v>
      </c>
      <c r="M18" s="78"/>
      <c r="N18" s="77"/>
      <c r="O18" s="79" t="s">
        <v>35</v>
      </c>
      <c r="P18" s="82" t="s">
        <v>117</v>
      </c>
      <c r="Q18" s="13" t="s">
        <v>125</v>
      </c>
    </row>
    <row r="19" ht="17.1" customHeight="1" spans="1:17">
      <c r="A19" s="9"/>
      <c r="B19" s="57"/>
      <c r="C19" s="51">
        <v>8</v>
      </c>
      <c r="D19" s="56" t="s">
        <v>138</v>
      </c>
      <c r="E19" s="13" t="s">
        <v>139</v>
      </c>
      <c r="F19" s="51" t="s">
        <v>24</v>
      </c>
      <c r="G19" s="52">
        <v>72</v>
      </c>
      <c r="H19" s="52">
        <v>36</v>
      </c>
      <c r="I19" s="52">
        <v>36</v>
      </c>
      <c r="J19" s="52">
        <v>4</v>
      </c>
      <c r="K19" s="78"/>
      <c r="L19" s="76" t="s">
        <v>114</v>
      </c>
      <c r="M19" s="78"/>
      <c r="O19" s="79" t="s">
        <v>35</v>
      </c>
      <c r="P19" s="82"/>
      <c r="Q19" s="13" t="s">
        <v>125</v>
      </c>
    </row>
    <row r="20" ht="17.1" customHeight="1" spans="1:17">
      <c r="A20" s="9"/>
      <c r="B20" s="57"/>
      <c r="C20" s="51">
        <v>9</v>
      </c>
      <c r="D20" s="56" t="s">
        <v>140</v>
      </c>
      <c r="E20" s="13" t="s">
        <v>141</v>
      </c>
      <c r="F20" s="51" t="s">
        <v>24</v>
      </c>
      <c r="G20" s="52">
        <v>72</v>
      </c>
      <c r="H20" s="52">
        <v>22</v>
      </c>
      <c r="I20" s="52">
        <v>50</v>
      </c>
      <c r="J20" s="52">
        <v>4</v>
      </c>
      <c r="K20" s="78"/>
      <c r="L20" s="78"/>
      <c r="M20" s="76" t="s">
        <v>114</v>
      </c>
      <c r="N20" s="76"/>
      <c r="O20" s="79" t="s">
        <v>26</v>
      </c>
      <c r="P20" s="82"/>
      <c r="Q20" s="13" t="s">
        <v>125</v>
      </c>
    </row>
    <row r="21" ht="17.1" customHeight="1" spans="1:17">
      <c r="A21" s="9"/>
      <c r="B21" s="57"/>
      <c r="C21" s="51">
        <v>10</v>
      </c>
      <c r="D21" s="56" t="s">
        <v>142</v>
      </c>
      <c r="E21" s="13" t="s">
        <v>143</v>
      </c>
      <c r="F21" s="51" t="s">
        <v>24</v>
      </c>
      <c r="G21" s="52">
        <v>72</v>
      </c>
      <c r="H21" s="52">
        <v>36</v>
      </c>
      <c r="I21" s="52">
        <v>36</v>
      </c>
      <c r="J21" s="52">
        <v>4</v>
      </c>
      <c r="K21" s="78"/>
      <c r="L21" s="78"/>
      <c r="M21" s="76" t="s">
        <v>114</v>
      </c>
      <c r="N21" s="76"/>
      <c r="O21" s="79" t="s">
        <v>35</v>
      </c>
      <c r="P21" s="82"/>
      <c r="Q21" s="13" t="s">
        <v>125</v>
      </c>
    </row>
    <row r="22" ht="17.1" customHeight="1" spans="1:18">
      <c r="A22" s="9"/>
      <c r="B22" s="57"/>
      <c r="C22" s="51">
        <v>11</v>
      </c>
      <c r="D22" s="56" t="s">
        <v>144</v>
      </c>
      <c r="E22" s="13" t="s">
        <v>145</v>
      </c>
      <c r="F22" s="51" t="s">
        <v>24</v>
      </c>
      <c r="G22" s="52">
        <v>18</v>
      </c>
      <c r="H22" s="52">
        <v>9</v>
      </c>
      <c r="I22" s="52">
        <v>9</v>
      </c>
      <c r="J22" s="52">
        <v>1</v>
      </c>
      <c r="K22" s="83"/>
      <c r="L22" s="76" t="s">
        <v>86</v>
      </c>
      <c r="M22" s="76"/>
      <c r="N22" s="77"/>
      <c r="O22" s="79" t="s">
        <v>26</v>
      </c>
      <c r="P22" s="82"/>
      <c r="Q22" s="13" t="s">
        <v>125</v>
      </c>
      <c r="R22" s="95" t="s">
        <v>146</v>
      </c>
    </row>
    <row r="23" ht="17.1" customHeight="1" spans="1:17">
      <c r="A23" s="9"/>
      <c r="B23" s="57"/>
      <c r="C23" s="51">
        <v>12</v>
      </c>
      <c r="D23" s="56" t="s">
        <v>147</v>
      </c>
      <c r="E23" s="13" t="s">
        <v>148</v>
      </c>
      <c r="F23" s="51" t="s">
        <v>24</v>
      </c>
      <c r="G23" s="52">
        <v>18</v>
      </c>
      <c r="H23" s="52">
        <v>9</v>
      </c>
      <c r="I23" s="52">
        <v>9</v>
      </c>
      <c r="J23" s="52">
        <v>1</v>
      </c>
      <c r="K23" s="83"/>
      <c r="L23" s="83"/>
      <c r="M23" s="76" t="s">
        <v>86</v>
      </c>
      <c r="N23" s="77"/>
      <c r="O23" s="79" t="s">
        <v>26</v>
      </c>
      <c r="P23" s="82"/>
      <c r="Q23" s="13" t="s">
        <v>125</v>
      </c>
    </row>
    <row r="24" ht="22.5" customHeight="1" spans="1:17">
      <c r="A24" s="9"/>
      <c r="B24" s="57"/>
      <c r="C24" s="51">
        <v>13</v>
      </c>
      <c r="D24" s="59" t="s">
        <v>149</v>
      </c>
      <c r="E24" s="60" t="s">
        <v>150</v>
      </c>
      <c r="F24" s="60" t="s">
        <v>24</v>
      </c>
      <c r="G24" s="61">
        <v>72</v>
      </c>
      <c r="H24" s="61">
        <v>27</v>
      </c>
      <c r="I24" s="61">
        <v>45</v>
      </c>
      <c r="J24" s="61">
        <v>4</v>
      </c>
      <c r="K24" s="84" t="s">
        <v>114</v>
      </c>
      <c r="L24" s="85"/>
      <c r="M24" s="85"/>
      <c r="N24" s="86"/>
      <c r="O24" s="87" t="s">
        <v>26</v>
      </c>
      <c r="P24" s="88" t="s">
        <v>117</v>
      </c>
      <c r="Q24" s="60" t="s">
        <v>151</v>
      </c>
    </row>
    <row r="25" ht="21" customHeight="1" spans="1:17">
      <c r="A25" s="9"/>
      <c r="B25" s="57"/>
      <c r="C25" s="51">
        <v>14</v>
      </c>
      <c r="D25" s="59" t="s">
        <v>152</v>
      </c>
      <c r="E25" s="60" t="s">
        <v>153</v>
      </c>
      <c r="F25" s="60" t="s">
        <v>24</v>
      </c>
      <c r="G25" s="61">
        <v>72</v>
      </c>
      <c r="H25" s="61">
        <v>30</v>
      </c>
      <c r="I25" s="61">
        <v>42</v>
      </c>
      <c r="J25" s="61">
        <v>4</v>
      </c>
      <c r="K25" s="85"/>
      <c r="L25" s="84" t="s">
        <v>114</v>
      </c>
      <c r="M25" s="85"/>
      <c r="N25" s="86"/>
      <c r="O25" s="87" t="s">
        <v>26</v>
      </c>
      <c r="P25" s="88" t="s">
        <v>117</v>
      </c>
      <c r="Q25" s="60" t="s">
        <v>151</v>
      </c>
    </row>
    <row r="26" ht="17.1" customHeight="1" spans="1:17">
      <c r="A26" s="9"/>
      <c r="B26" s="57"/>
      <c r="C26" s="51">
        <v>15</v>
      </c>
      <c r="D26" s="62" t="s">
        <v>154</v>
      </c>
      <c r="E26" s="60" t="s">
        <v>155</v>
      </c>
      <c r="F26" s="60" t="s">
        <v>24</v>
      </c>
      <c r="G26" s="61">
        <v>72</v>
      </c>
      <c r="H26" s="61">
        <v>36</v>
      </c>
      <c r="I26" s="61">
        <v>36</v>
      </c>
      <c r="J26" s="61">
        <v>4</v>
      </c>
      <c r="K26" s="85"/>
      <c r="L26" s="85"/>
      <c r="M26" s="84" t="s">
        <v>114</v>
      </c>
      <c r="N26" s="86"/>
      <c r="O26" s="87" t="s">
        <v>26</v>
      </c>
      <c r="P26" s="88" t="s">
        <v>117</v>
      </c>
      <c r="Q26" s="60" t="s">
        <v>151</v>
      </c>
    </row>
    <row r="27" ht="17.1" customHeight="1" spans="1:17">
      <c r="A27" s="9"/>
      <c r="B27" s="57"/>
      <c r="C27" s="51">
        <v>16</v>
      </c>
      <c r="D27" s="63" t="s">
        <v>156</v>
      </c>
      <c r="E27" s="64" t="s">
        <v>157</v>
      </c>
      <c r="F27" s="64" t="s">
        <v>24</v>
      </c>
      <c r="G27" s="64">
        <v>72</v>
      </c>
      <c r="H27" s="64">
        <v>36</v>
      </c>
      <c r="I27" s="64">
        <v>36</v>
      </c>
      <c r="J27" s="64">
        <v>4</v>
      </c>
      <c r="K27" s="64"/>
      <c r="L27" s="64" t="s">
        <v>114</v>
      </c>
      <c r="M27" s="86"/>
      <c r="N27" s="89"/>
      <c r="O27" s="87" t="s">
        <v>26</v>
      </c>
      <c r="P27" s="88"/>
      <c r="Q27" s="60" t="s">
        <v>151</v>
      </c>
    </row>
    <row r="28" ht="17.1" customHeight="1" spans="1:17">
      <c r="A28" s="9"/>
      <c r="B28" s="57"/>
      <c r="C28" s="51">
        <v>17</v>
      </c>
      <c r="D28" s="62" t="s">
        <v>158</v>
      </c>
      <c r="E28" s="60" t="s">
        <v>159</v>
      </c>
      <c r="F28" s="60" t="s">
        <v>24</v>
      </c>
      <c r="G28" s="61">
        <v>72</v>
      </c>
      <c r="H28" s="61">
        <v>36</v>
      </c>
      <c r="I28" s="61">
        <v>36</v>
      </c>
      <c r="J28" s="61">
        <v>4</v>
      </c>
      <c r="K28" s="85"/>
      <c r="L28" s="84" t="s">
        <v>114</v>
      </c>
      <c r="M28" s="86"/>
      <c r="N28" s="86"/>
      <c r="O28" s="87" t="s">
        <v>26</v>
      </c>
      <c r="P28" s="88" t="s">
        <v>117</v>
      </c>
      <c r="Q28" s="60" t="s">
        <v>151</v>
      </c>
    </row>
    <row r="29" ht="17.1" customHeight="1" spans="1:17">
      <c r="A29" s="9"/>
      <c r="B29" s="57"/>
      <c r="C29" s="51">
        <v>18</v>
      </c>
      <c r="D29" s="62" t="s">
        <v>160</v>
      </c>
      <c r="E29" s="60" t="s">
        <v>161</v>
      </c>
      <c r="F29" s="60" t="s">
        <v>24</v>
      </c>
      <c r="G29" s="61">
        <v>72</v>
      </c>
      <c r="H29" s="61">
        <v>36</v>
      </c>
      <c r="I29" s="61">
        <v>36</v>
      </c>
      <c r="J29" s="61">
        <v>4</v>
      </c>
      <c r="K29" s="84" t="s">
        <v>114</v>
      </c>
      <c r="L29" s="85"/>
      <c r="M29" s="86"/>
      <c r="N29" s="86"/>
      <c r="O29" s="87" t="s">
        <v>26</v>
      </c>
      <c r="P29" s="88" t="s">
        <v>117</v>
      </c>
      <c r="Q29" s="60" t="s">
        <v>151</v>
      </c>
    </row>
    <row r="30" ht="17.1" customHeight="1" spans="1:17">
      <c r="A30" s="9"/>
      <c r="B30" s="57"/>
      <c r="C30" s="51">
        <v>19</v>
      </c>
      <c r="D30" s="59" t="s">
        <v>162</v>
      </c>
      <c r="E30" s="60" t="s">
        <v>163</v>
      </c>
      <c r="F30" s="60" t="s">
        <v>24</v>
      </c>
      <c r="G30" s="61">
        <v>72</v>
      </c>
      <c r="H30" s="61">
        <v>36</v>
      </c>
      <c r="I30" s="61">
        <v>36</v>
      </c>
      <c r="J30" s="61">
        <v>4</v>
      </c>
      <c r="K30" s="85"/>
      <c r="L30" s="84" t="s">
        <v>114</v>
      </c>
      <c r="M30" s="86"/>
      <c r="N30" s="86"/>
      <c r="O30" s="87" t="s">
        <v>26</v>
      </c>
      <c r="P30" s="88" t="s">
        <v>117</v>
      </c>
      <c r="Q30" s="60" t="s">
        <v>151</v>
      </c>
    </row>
    <row r="31" ht="17.1" customHeight="1" spans="1:17">
      <c r="A31" s="9"/>
      <c r="B31" s="57"/>
      <c r="C31" s="51">
        <v>20</v>
      </c>
      <c r="D31" s="62" t="s">
        <v>164</v>
      </c>
      <c r="E31" s="60" t="s">
        <v>165</v>
      </c>
      <c r="F31" s="60" t="s">
        <v>24</v>
      </c>
      <c r="G31" s="61">
        <v>72</v>
      </c>
      <c r="H31" s="61">
        <v>30</v>
      </c>
      <c r="I31" s="61">
        <v>42</v>
      </c>
      <c r="J31" s="61">
        <v>4</v>
      </c>
      <c r="K31" s="85"/>
      <c r="L31" s="85"/>
      <c r="M31" s="84" t="s">
        <v>114</v>
      </c>
      <c r="N31" s="86"/>
      <c r="O31" s="87" t="s">
        <v>26</v>
      </c>
      <c r="P31" s="88"/>
      <c r="Q31" s="60" t="s">
        <v>151</v>
      </c>
    </row>
    <row r="32" ht="17.1" customHeight="1" spans="1:17">
      <c r="A32" s="9"/>
      <c r="B32" s="57"/>
      <c r="C32" s="51">
        <v>21</v>
      </c>
      <c r="D32" s="62" t="s">
        <v>166</v>
      </c>
      <c r="E32" s="60" t="s">
        <v>167</v>
      </c>
      <c r="F32" s="60" t="s">
        <v>24</v>
      </c>
      <c r="G32" s="61">
        <v>72</v>
      </c>
      <c r="H32" s="61">
        <v>22</v>
      </c>
      <c r="I32" s="61">
        <v>50</v>
      </c>
      <c r="J32" s="61">
        <v>4</v>
      </c>
      <c r="K32" s="85"/>
      <c r="L32" s="86"/>
      <c r="M32" s="84" t="s">
        <v>114</v>
      </c>
      <c r="N32" s="86"/>
      <c r="O32" s="87" t="s">
        <v>26</v>
      </c>
      <c r="P32" s="88"/>
      <c r="Q32" s="60" t="s">
        <v>151</v>
      </c>
    </row>
    <row r="33" ht="17.1" customHeight="1" spans="1:17">
      <c r="A33" s="9"/>
      <c r="B33" s="57"/>
      <c r="C33" s="51">
        <v>22</v>
      </c>
      <c r="D33" s="62" t="s">
        <v>142</v>
      </c>
      <c r="E33" s="60" t="s">
        <v>143</v>
      </c>
      <c r="F33" s="60" t="s">
        <v>24</v>
      </c>
      <c r="G33" s="61">
        <v>72</v>
      </c>
      <c r="H33" s="61">
        <v>36</v>
      </c>
      <c r="I33" s="61">
        <v>36</v>
      </c>
      <c r="J33" s="61">
        <v>4</v>
      </c>
      <c r="K33" s="85"/>
      <c r="L33" s="84"/>
      <c r="M33" s="84" t="s">
        <v>114</v>
      </c>
      <c r="N33" s="86"/>
      <c r="O33" s="87" t="s">
        <v>35</v>
      </c>
      <c r="P33" s="88"/>
      <c r="Q33" s="60" t="s">
        <v>151</v>
      </c>
    </row>
    <row r="34" ht="17.1" customHeight="1" spans="1:17">
      <c r="A34" s="9"/>
      <c r="B34" s="57"/>
      <c r="C34" s="51">
        <v>23</v>
      </c>
      <c r="D34" s="62" t="s">
        <v>144</v>
      </c>
      <c r="E34" s="60" t="s">
        <v>145</v>
      </c>
      <c r="F34" s="60" t="s">
        <v>24</v>
      </c>
      <c r="G34" s="61">
        <v>18</v>
      </c>
      <c r="H34" s="61">
        <v>9</v>
      </c>
      <c r="I34" s="61">
        <v>9</v>
      </c>
      <c r="J34" s="61">
        <v>1</v>
      </c>
      <c r="K34" s="90"/>
      <c r="L34" s="84" t="s">
        <v>86</v>
      </c>
      <c r="M34" s="84"/>
      <c r="N34" s="86"/>
      <c r="O34" s="87" t="s">
        <v>26</v>
      </c>
      <c r="P34" s="88"/>
      <c r="Q34" s="60" t="s">
        <v>125</v>
      </c>
    </row>
    <row r="35" ht="17.1" customHeight="1" spans="1:17">
      <c r="A35" s="9"/>
      <c r="B35" s="65"/>
      <c r="C35" s="51">
        <v>24</v>
      </c>
      <c r="D35" s="62" t="s">
        <v>147</v>
      </c>
      <c r="E35" s="60" t="s">
        <v>148</v>
      </c>
      <c r="F35" s="60" t="s">
        <v>24</v>
      </c>
      <c r="G35" s="61">
        <v>18</v>
      </c>
      <c r="H35" s="61">
        <v>9</v>
      </c>
      <c r="I35" s="61">
        <v>9</v>
      </c>
      <c r="J35" s="61">
        <v>1</v>
      </c>
      <c r="K35" s="90"/>
      <c r="L35" s="90"/>
      <c r="M35" s="84" t="s">
        <v>86</v>
      </c>
      <c r="N35" s="86"/>
      <c r="O35" s="87" t="s">
        <v>26</v>
      </c>
      <c r="P35" s="88"/>
      <c r="Q35" s="60" t="s">
        <v>125</v>
      </c>
    </row>
    <row r="36" ht="17.1" customHeight="1" spans="1:17">
      <c r="A36" s="9"/>
      <c r="B36" s="66"/>
      <c r="C36" s="67" t="s">
        <v>79</v>
      </c>
      <c r="D36" s="68"/>
      <c r="E36" s="68"/>
      <c r="F36" s="69"/>
      <c r="G36" s="70">
        <f>SUM(G24:G35)</f>
        <v>756</v>
      </c>
      <c r="H36" s="70">
        <f>SUM(H24:H35)</f>
        <v>343</v>
      </c>
      <c r="I36" s="70">
        <f>SUM(I24:I35)</f>
        <v>413</v>
      </c>
      <c r="J36" s="70">
        <f>SUM(J12:J23)</f>
        <v>42</v>
      </c>
      <c r="K36" s="70">
        <v>20</v>
      </c>
      <c r="L36" s="70">
        <v>17</v>
      </c>
      <c r="M36" s="70">
        <v>19</v>
      </c>
      <c r="N36" s="51"/>
      <c r="O36" s="51"/>
      <c r="P36" s="51"/>
      <c r="Q36" s="42"/>
    </row>
    <row r="37" ht="17.1" customHeight="1" spans="1:17">
      <c r="A37" s="11"/>
      <c r="B37" s="67" t="s">
        <v>93</v>
      </c>
      <c r="C37" s="68"/>
      <c r="D37" s="68"/>
      <c r="E37" s="68"/>
      <c r="F37" s="69"/>
      <c r="G37" s="71">
        <f>SUM(G36,G11)</f>
        <v>1008</v>
      </c>
      <c r="H37" s="71">
        <f>SUM(H36,H11)</f>
        <v>481</v>
      </c>
      <c r="I37" s="71">
        <f>SUM(I36,I11)</f>
        <v>527</v>
      </c>
      <c r="J37" s="71">
        <f>SUM(J36,J11)</f>
        <v>56</v>
      </c>
      <c r="K37" s="54">
        <f>'附件1 综合素质课教学进程表'!K32+K36</f>
        <v>25</v>
      </c>
      <c r="L37" s="54">
        <f>'附件1 综合素质课教学进程表'!L32+L36</f>
        <v>24</v>
      </c>
      <c r="M37" s="54">
        <f>'附件1 综合素质课教学进程表'!M32+M36</f>
        <v>23</v>
      </c>
      <c r="N37" s="54"/>
      <c r="O37" s="54"/>
      <c r="P37" s="54"/>
      <c r="Q37" s="42"/>
    </row>
    <row r="38" ht="17.1" customHeight="1" spans="1:19">
      <c r="A38" s="30"/>
      <c r="B38" s="46"/>
      <c r="C38" s="46"/>
      <c r="D38" s="72"/>
      <c r="E38" s="72"/>
      <c r="F38" s="72"/>
      <c r="G38" s="73"/>
      <c r="H38" s="73"/>
      <c r="I38" s="73"/>
      <c r="J38" s="73"/>
      <c r="K38" s="91"/>
      <c r="L38" s="91"/>
      <c r="M38" s="91"/>
      <c r="N38" s="91"/>
      <c r="O38" s="91"/>
      <c r="P38" s="72" t="s">
        <v>110</v>
      </c>
      <c r="Q38" s="72"/>
      <c r="R38" s="96"/>
      <c r="S38" s="96"/>
    </row>
    <row r="39" ht="17.1" customHeight="1" spans="1:19">
      <c r="A39" s="24"/>
      <c r="B39" s="24"/>
      <c r="C39" s="24"/>
      <c r="D39" s="30" t="s">
        <v>94</v>
      </c>
      <c r="E39" s="30"/>
      <c r="F39" s="30"/>
      <c r="G39" s="30"/>
      <c r="H39" s="30"/>
      <c r="I39" s="30"/>
      <c r="J39" s="30"/>
      <c r="K39" s="30"/>
      <c r="L39" s="30"/>
      <c r="M39" s="24"/>
      <c r="N39" s="24"/>
      <c r="O39" s="92" t="s">
        <v>95</v>
      </c>
      <c r="P39" s="92"/>
      <c r="Q39" s="92"/>
      <c r="R39" s="97"/>
      <c r="S39" s="43"/>
    </row>
    <row r="40" ht="13.5" customHeight="1" spans="1:19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1:19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</row>
  </sheetData>
  <mergeCells count="30">
    <mergeCell ref="A1:Q1"/>
    <mergeCell ref="A2:E2"/>
    <mergeCell ref="N2:Q2"/>
    <mergeCell ref="G3:I3"/>
    <mergeCell ref="K4:L4"/>
    <mergeCell ref="M4:N4"/>
    <mergeCell ref="C11:F11"/>
    <mergeCell ref="C36:F36"/>
    <mergeCell ref="B37:F37"/>
    <mergeCell ref="P38:Q38"/>
    <mergeCell ref="D39:L39"/>
    <mergeCell ref="O39:Q39"/>
    <mergeCell ref="A40:S40"/>
    <mergeCell ref="A41:S41"/>
    <mergeCell ref="A3:A6"/>
    <mergeCell ref="A7:A37"/>
    <mergeCell ref="B3:B6"/>
    <mergeCell ref="B7:B11"/>
    <mergeCell ref="B12:B35"/>
    <mergeCell ref="C3:C6"/>
    <mergeCell ref="D3:D6"/>
    <mergeCell ref="E3:E6"/>
    <mergeCell ref="F3:F6"/>
    <mergeCell ref="G4:G6"/>
    <mergeCell ref="H4:H6"/>
    <mergeCell ref="I4:I6"/>
    <mergeCell ref="J3:J6"/>
    <mergeCell ref="O3:O6"/>
    <mergeCell ref="P3:P6"/>
    <mergeCell ref="Q3:Q6"/>
  </mergeCells>
  <pageMargins left="0.7" right="0.7" top="0.75" bottom="0.75" header="0.3" footer="0.3"/>
  <pageSetup paperSize="9" scale="7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2"/>
  <sheetViews>
    <sheetView zoomScale="115" zoomScaleNormal="115" workbookViewId="0">
      <selection activeCell="A2" sqref="A2:E2"/>
    </sheetView>
  </sheetViews>
  <sheetFormatPr defaultColWidth="9" defaultRowHeight="13.8"/>
  <cols>
    <col min="1" max="1" width="4.62962962962963" customWidth="1"/>
    <col min="2" max="2" width="3.25" customWidth="1"/>
    <col min="3" max="3" width="10.6296296296296" customWidth="1"/>
    <col min="4" max="4" width="15.3796296296296" customWidth="1"/>
    <col min="5" max="5" width="7.25" customWidth="1"/>
    <col min="6" max="6" width="4.37962962962963" customWidth="1"/>
    <col min="7" max="7" width="5.25" customWidth="1"/>
    <col min="8" max="15" width="4.87962962962963" customWidth="1"/>
    <col min="16" max="16" width="6.87962962962963" customWidth="1"/>
  </cols>
  <sheetData>
    <row r="1" ht="18.75" customHeight="1" spans="1:16">
      <c r="A1" s="2" t="s">
        <v>168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4.25" customHeight="1" spans="1:16">
      <c r="A2" s="3" t="s">
        <v>1</v>
      </c>
      <c r="B2" s="3"/>
      <c r="C2" s="3"/>
      <c r="D2" s="3"/>
      <c r="E2" s="3"/>
      <c r="F2" s="4"/>
      <c r="G2" s="4"/>
      <c r="H2" s="4"/>
      <c r="I2" s="30"/>
      <c r="J2" s="30"/>
      <c r="K2" s="29">
        <v>44849</v>
      </c>
      <c r="L2" s="30"/>
      <c r="M2" s="30"/>
      <c r="N2" s="30"/>
      <c r="O2" s="30"/>
      <c r="P2" s="30"/>
    </row>
    <row r="3" ht="14.25" customHeight="1" spans="1:16">
      <c r="A3" s="13" t="s">
        <v>98</v>
      </c>
      <c r="B3" s="13" t="s">
        <v>169</v>
      </c>
      <c r="C3" s="13" t="s">
        <v>6</v>
      </c>
      <c r="D3" s="44" t="s">
        <v>170</v>
      </c>
      <c r="E3" s="44" t="s">
        <v>7</v>
      </c>
      <c r="F3" s="13" t="s">
        <v>9</v>
      </c>
      <c r="G3" s="13" t="s">
        <v>171</v>
      </c>
      <c r="H3" s="13" t="s">
        <v>10</v>
      </c>
      <c r="I3" s="13"/>
      <c r="J3" s="13"/>
      <c r="K3" s="13"/>
      <c r="L3" s="13"/>
      <c r="M3" s="13"/>
      <c r="N3" s="48" t="s">
        <v>11</v>
      </c>
      <c r="O3" s="48" t="s">
        <v>172</v>
      </c>
      <c r="P3" s="13" t="s">
        <v>13</v>
      </c>
    </row>
    <row r="4" ht="14.25" customHeight="1" spans="1:16">
      <c r="A4" s="13"/>
      <c r="B4" s="13"/>
      <c r="C4" s="13"/>
      <c r="D4" s="44"/>
      <c r="E4" s="44"/>
      <c r="F4" s="13"/>
      <c r="G4" s="13"/>
      <c r="H4" s="13" t="s">
        <v>17</v>
      </c>
      <c r="I4" s="13"/>
      <c r="J4" s="13" t="s">
        <v>18</v>
      </c>
      <c r="K4" s="13"/>
      <c r="L4" s="13" t="s">
        <v>173</v>
      </c>
      <c r="M4" s="13"/>
      <c r="N4" s="48"/>
      <c r="O4" s="48"/>
      <c r="P4" s="13"/>
    </row>
    <row r="5" ht="14.25" customHeight="1" spans="1:16">
      <c r="A5" s="13"/>
      <c r="B5" s="13"/>
      <c r="C5" s="13"/>
      <c r="D5" s="44"/>
      <c r="E5" s="44"/>
      <c r="F5" s="13"/>
      <c r="G5" s="13"/>
      <c r="H5" s="13">
        <v>1</v>
      </c>
      <c r="I5" s="13">
        <v>2</v>
      </c>
      <c r="J5" s="13">
        <v>3</v>
      </c>
      <c r="K5" s="13">
        <v>4</v>
      </c>
      <c r="L5" s="13">
        <v>5</v>
      </c>
      <c r="M5" s="13">
        <v>6</v>
      </c>
      <c r="N5" s="48"/>
      <c r="O5" s="48"/>
      <c r="P5" s="13"/>
    </row>
    <row r="6" ht="20.1" customHeight="1" spans="1:16">
      <c r="A6" s="13" t="s">
        <v>174</v>
      </c>
      <c r="B6" s="13">
        <v>1</v>
      </c>
      <c r="C6" s="13" t="s">
        <v>70</v>
      </c>
      <c r="D6" s="13" t="s">
        <v>69</v>
      </c>
      <c r="E6" s="13" t="s">
        <v>74</v>
      </c>
      <c r="F6" s="45">
        <v>4</v>
      </c>
      <c r="G6" s="45">
        <v>2</v>
      </c>
      <c r="H6" s="45"/>
      <c r="I6" s="45"/>
      <c r="J6" s="45"/>
      <c r="K6" s="36" t="s">
        <v>175</v>
      </c>
      <c r="L6" s="45"/>
      <c r="M6" s="45"/>
      <c r="N6" s="13" t="s">
        <v>176</v>
      </c>
      <c r="O6" s="13" t="s">
        <v>177</v>
      </c>
      <c r="P6" s="13"/>
    </row>
    <row r="7" ht="20.1" customHeight="1" spans="1:16">
      <c r="A7" s="13"/>
      <c r="B7" s="13" t="s">
        <v>79</v>
      </c>
      <c r="C7" s="13"/>
      <c r="D7" s="13"/>
      <c r="E7" s="13"/>
      <c r="F7" s="13">
        <f>SUM(F6:F6)</f>
        <v>4</v>
      </c>
      <c r="G7" s="13">
        <f>SUM(G6:G6)</f>
        <v>2</v>
      </c>
      <c r="H7" s="13"/>
      <c r="I7" s="36"/>
      <c r="J7" s="36"/>
      <c r="K7" s="36" t="s">
        <v>178</v>
      </c>
      <c r="L7" s="36"/>
      <c r="M7" s="36"/>
      <c r="N7" s="13"/>
      <c r="O7" s="13"/>
      <c r="P7" s="13"/>
    </row>
    <row r="8" ht="20.1" customHeight="1" spans="1:16">
      <c r="A8" s="13" t="s">
        <v>179</v>
      </c>
      <c r="B8" s="13">
        <v>1</v>
      </c>
      <c r="C8" s="13" t="s">
        <v>77</v>
      </c>
      <c r="D8" s="13" t="s">
        <v>76</v>
      </c>
      <c r="E8" s="13" t="s">
        <v>74</v>
      </c>
      <c r="F8" s="13">
        <v>4</v>
      </c>
      <c r="G8" s="13">
        <v>4</v>
      </c>
      <c r="H8" s="13"/>
      <c r="I8" s="45"/>
      <c r="J8" s="45"/>
      <c r="K8" s="45"/>
      <c r="L8" s="36" t="s">
        <v>175</v>
      </c>
      <c r="M8" s="45"/>
      <c r="N8" s="13" t="s">
        <v>176</v>
      </c>
      <c r="O8" s="13" t="s">
        <v>180</v>
      </c>
      <c r="P8" s="13"/>
    </row>
    <row r="9" ht="19.5" customHeight="1" spans="1:16">
      <c r="A9" s="13"/>
      <c r="B9" s="13" t="s">
        <v>79</v>
      </c>
      <c r="C9" s="13"/>
      <c r="D9" s="13"/>
      <c r="E9" s="13"/>
      <c r="F9" s="13">
        <f>SUM(F8:F8)</f>
        <v>4</v>
      </c>
      <c r="G9" s="13">
        <f>SUM(G8:G8)</f>
        <v>4</v>
      </c>
      <c r="H9" s="36"/>
      <c r="I9" s="36"/>
      <c r="J9" s="36"/>
      <c r="K9" s="36"/>
      <c r="L9" s="36" t="s">
        <v>181</v>
      </c>
      <c r="M9" s="36"/>
      <c r="N9" s="13"/>
      <c r="O9" s="36"/>
      <c r="P9" s="13"/>
    </row>
    <row r="10" ht="24" customHeight="1" spans="1:16">
      <c r="A10" s="30"/>
      <c r="B10" s="46"/>
      <c r="C10" s="46"/>
      <c r="D10" s="46"/>
      <c r="E10" s="46"/>
      <c r="F10" s="46"/>
      <c r="G10" s="47"/>
      <c r="H10" s="46"/>
      <c r="I10" s="46"/>
      <c r="J10" s="46"/>
      <c r="K10" s="46"/>
      <c r="L10" s="46"/>
      <c r="M10" s="49" t="s">
        <v>110</v>
      </c>
      <c r="N10" s="49"/>
      <c r="O10" s="49"/>
      <c r="P10" s="49"/>
    </row>
    <row r="11" ht="21" customHeight="1" spans="1:16">
      <c r="A11" s="24"/>
      <c r="B11" s="24"/>
      <c r="C11" s="24"/>
      <c r="D11" s="30" t="s">
        <v>94</v>
      </c>
      <c r="E11" s="30"/>
      <c r="F11" s="30"/>
      <c r="G11" s="30"/>
      <c r="H11" s="30"/>
      <c r="I11" s="30"/>
      <c r="J11" s="30"/>
      <c r="K11" s="30"/>
      <c r="L11" s="30"/>
      <c r="M11" s="30" t="s">
        <v>182</v>
      </c>
      <c r="N11" s="30"/>
      <c r="O11" s="30"/>
      <c r="P11" s="43"/>
    </row>
    <row r="12" spans="1:16">
      <c r="A12" s="26" t="s">
        <v>183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</sheetData>
  <mergeCells count="25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3.8"/>
  <cols>
    <col min="1" max="1" width="3.12962962962963" customWidth="1"/>
    <col min="2" max="3" width="3.25" customWidth="1"/>
    <col min="4" max="4" width="21.75" customWidth="1"/>
    <col min="5" max="5" width="7.62962962962963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96296296296" customWidth="1"/>
  </cols>
  <sheetData>
    <row r="1" ht="17.4" spans="1:19">
      <c r="A1" s="2" t="s">
        <v>184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185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186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172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173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19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20</v>
      </c>
      <c r="B7" s="5" t="s">
        <v>21</v>
      </c>
      <c r="C7" s="13">
        <v>1</v>
      </c>
      <c r="D7" s="13" t="s">
        <v>22</v>
      </c>
      <c r="E7" s="13" t="s">
        <v>23</v>
      </c>
      <c r="F7" s="13" t="s">
        <v>24</v>
      </c>
      <c r="G7" s="13">
        <v>72</v>
      </c>
      <c r="H7" s="13">
        <v>36</v>
      </c>
      <c r="I7" s="13">
        <v>36</v>
      </c>
      <c r="J7" s="13">
        <v>4</v>
      </c>
      <c r="K7" s="36" t="s">
        <v>25</v>
      </c>
      <c r="L7" s="36"/>
      <c r="M7" s="36"/>
      <c r="N7" s="36"/>
      <c r="O7" s="36"/>
      <c r="P7" s="36"/>
      <c r="Q7" s="13"/>
      <c r="R7" s="13"/>
      <c r="S7" s="13" t="s">
        <v>27</v>
      </c>
    </row>
    <row r="8" ht="18.75" customHeight="1" spans="1:19">
      <c r="A8" s="9"/>
      <c r="B8" s="9"/>
      <c r="C8" s="13">
        <v>2</v>
      </c>
      <c r="D8" s="13" t="s">
        <v>187</v>
      </c>
      <c r="E8" s="13" t="s">
        <v>33</v>
      </c>
      <c r="F8" s="13" t="s">
        <v>24</v>
      </c>
      <c r="G8" s="13">
        <v>30</v>
      </c>
      <c r="H8" s="13">
        <v>24</v>
      </c>
      <c r="I8" s="13">
        <v>6</v>
      </c>
      <c r="J8" s="13">
        <v>2</v>
      </c>
      <c r="K8" s="36" t="s">
        <v>34</v>
      </c>
      <c r="L8" s="36"/>
      <c r="M8" s="36"/>
      <c r="N8" s="36"/>
      <c r="O8" s="36"/>
      <c r="P8" s="36"/>
      <c r="Q8" s="13" t="s">
        <v>35</v>
      </c>
      <c r="R8" s="13"/>
      <c r="S8" s="13" t="s">
        <v>27</v>
      </c>
    </row>
    <row r="9" ht="18.75" customHeight="1" spans="1:19">
      <c r="A9" s="9"/>
      <c r="B9" s="9"/>
      <c r="C9" s="13">
        <v>3</v>
      </c>
      <c r="D9" s="13" t="s">
        <v>188</v>
      </c>
      <c r="E9" s="13" t="s">
        <v>37</v>
      </c>
      <c r="F9" s="13" t="s">
        <v>24</v>
      </c>
      <c r="G9" s="13">
        <v>36</v>
      </c>
      <c r="H9" s="13">
        <v>28</v>
      </c>
      <c r="I9" s="13">
        <v>8</v>
      </c>
      <c r="J9" s="13">
        <v>2</v>
      </c>
      <c r="L9" s="36" t="s">
        <v>38</v>
      </c>
      <c r="M9" s="36"/>
      <c r="N9" s="36"/>
      <c r="O9" s="36"/>
      <c r="P9" s="36"/>
      <c r="Q9" s="13" t="s">
        <v>35</v>
      </c>
      <c r="R9" s="13"/>
      <c r="S9" s="13" t="s">
        <v>27</v>
      </c>
    </row>
    <row r="10" ht="28.5" customHeight="1" spans="1:19">
      <c r="A10" s="9"/>
      <c r="B10" s="9"/>
      <c r="C10" s="13">
        <v>4</v>
      </c>
      <c r="D10" s="13" t="s">
        <v>39</v>
      </c>
      <c r="E10" s="13" t="s">
        <v>40</v>
      </c>
      <c r="F10" s="13" t="s">
        <v>24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38</v>
      </c>
      <c r="N10" s="36"/>
      <c r="O10" s="36"/>
      <c r="P10" s="36"/>
      <c r="Q10" s="13" t="s">
        <v>35</v>
      </c>
      <c r="R10" s="36"/>
      <c r="S10" s="13" t="s">
        <v>189</v>
      </c>
    </row>
    <row r="11" ht="28.5" customHeight="1" spans="1:19">
      <c r="A11" s="9"/>
      <c r="B11" s="9"/>
      <c r="C11" s="13">
        <v>5</v>
      </c>
      <c r="D11" s="13" t="s">
        <v>190</v>
      </c>
      <c r="E11" s="13" t="s">
        <v>44</v>
      </c>
      <c r="F11" s="13" t="s">
        <v>24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38</v>
      </c>
      <c r="O11" s="36"/>
      <c r="P11" s="36"/>
      <c r="Q11" s="13" t="s">
        <v>35</v>
      </c>
      <c r="R11" s="36"/>
      <c r="S11" s="13" t="s">
        <v>27</v>
      </c>
    </row>
    <row r="12" ht="19.5" customHeight="1" spans="1:19">
      <c r="A12" s="9"/>
      <c r="B12" s="9"/>
      <c r="C12" s="13">
        <v>6</v>
      </c>
      <c r="D12" s="13" t="s">
        <v>45</v>
      </c>
      <c r="E12" s="13" t="s">
        <v>46</v>
      </c>
      <c r="F12" s="13" t="s">
        <v>24</v>
      </c>
      <c r="G12" s="13">
        <v>30</v>
      </c>
      <c r="H12" s="13">
        <v>15</v>
      </c>
      <c r="I12" s="13">
        <v>15</v>
      </c>
      <c r="J12" s="13">
        <v>2</v>
      </c>
      <c r="K12" s="36" t="s">
        <v>34</v>
      </c>
      <c r="L12" s="36"/>
      <c r="M12" s="36"/>
      <c r="N12" s="36"/>
      <c r="O12" s="36"/>
      <c r="P12" s="36"/>
      <c r="Q12" s="36"/>
      <c r="R12" s="36"/>
      <c r="S12" s="13" t="s">
        <v>47</v>
      </c>
    </row>
    <row r="13" ht="19.5" customHeight="1" spans="1:19">
      <c r="A13" s="9"/>
      <c r="B13" s="9"/>
      <c r="C13" s="13">
        <v>7</v>
      </c>
      <c r="D13" s="13" t="s">
        <v>48</v>
      </c>
      <c r="E13" s="13" t="s">
        <v>49</v>
      </c>
      <c r="F13" s="13" t="s">
        <v>24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38</v>
      </c>
      <c r="M13" s="36"/>
      <c r="N13" s="36"/>
      <c r="O13" s="36"/>
      <c r="P13" s="36"/>
      <c r="Q13" s="36"/>
      <c r="R13" s="36"/>
      <c r="S13" s="13" t="s">
        <v>47</v>
      </c>
    </row>
    <row r="14" ht="19.5" customHeight="1" spans="1:19">
      <c r="A14" s="9"/>
      <c r="B14" s="9"/>
      <c r="C14" s="13">
        <v>8</v>
      </c>
      <c r="D14" s="13" t="s">
        <v>191</v>
      </c>
      <c r="E14" s="13" t="s">
        <v>192</v>
      </c>
      <c r="F14" s="13" t="s">
        <v>24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38</v>
      </c>
      <c r="N14" s="36"/>
      <c r="O14" s="36"/>
      <c r="P14" s="36"/>
      <c r="Q14" s="36"/>
      <c r="R14" s="36"/>
      <c r="S14" s="13" t="s">
        <v>47</v>
      </c>
    </row>
    <row r="15" ht="19.5" customHeight="1" spans="1:19">
      <c r="A15" s="9"/>
      <c r="B15" s="9"/>
      <c r="C15" s="13">
        <v>9</v>
      </c>
      <c r="D15" s="13" t="s">
        <v>193</v>
      </c>
      <c r="E15" s="13" t="s">
        <v>194</v>
      </c>
      <c r="F15" s="13" t="s">
        <v>24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38</v>
      </c>
      <c r="O15" s="36"/>
      <c r="P15" s="36"/>
      <c r="Q15" s="36"/>
      <c r="R15" s="36"/>
      <c r="S15" s="13" t="s">
        <v>47</v>
      </c>
    </row>
    <row r="16" ht="19.5" customHeight="1" spans="1:19">
      <c r="A16" s="9"/>
      <c r="B16" s="9"/>
      <c r="C16" s="13">
        <v>10</v>
      </c>
      <c r="D16" s="13" t="s">
        <v>195</v>
      </c>
      <c r="E16" s="13" t="s">
        <v>51</v>
      </c>
      <c r="F16" s="13" t="s">
        <v>24</v>
      </c>
      <c r="G16" s="13">
        <v>30</v>
      </c>
      <c r="H16" s="13">
        <v>24</v>
      </c>
      <c r="I16" s="13">
        <v>6</v>
      </c>
      <c r="J16" s="13">
        <v>1.4</v>
      </c>
      <c r="K16" s="36" t="s">
        <v>34</v>
      </c>
      <c r="L16" s="36"/>
      <c r="M16" s="36"/>
      <c r="N16" s="36"/>
      <c r="O16" s="36"/>
      <c r="P16" s="36"/>
      <c r="Q16" s="36"/>
      <c r="R16" s="36"/>
      <c r="S16" s="13" t="s">
        <v>27</v>
      </c>
    </row>
    <row r="17" ht="19.5" customHeight="1" spans="1:19">
      <c r="A17" s="9"/>
      <c r="B17" s="9"/>
      <c r="C17" s="13">
        <v>11</v>
      </c>
      <c r="D17" s="13" t="s">
        <v>53</v>
      </c>
      <c r="E17" s="13" t="s">
        <v>54</v>
      </c>
      <c r="F17" s="13" t="s">
        <v>41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52</v>
      </c>
      <c r="M17" s="36"/>
      <c r="N17" s="36"/>
      <c r="O17" s="36"/>
      <c r="P17" s="36"/>
      <c r="Q17" s="36"/>
      <c r="R17" s="36"/>
      <c r="S17" s="13" t="s">
        <v>27</v>
      </c>
    </row>
    <row r="18" ht="19.5" customHeight="1" spans="1:19">
      <c r="A18" s="9"/>
      <c r="B18" s="9"/>
      <c r="C18" s="13">
        <v>12</v>
      </c>
      <c r="D18" s="13" t="s">
        <v>196</v>
      </c>
      <c r="E18" s="13" t="s">
        <v>197</v>
      </c>
      <c r="F18" s="13" t="s">
        <v>41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52</v>
      </c>
      <c r="N18" s="36"/>
      <c r="O18" s="36"/>
      <c r="P18" s="36"/>
      <c r="Q18" s="36"/>
      <c r="R18" s="36"/>
      <c r="S18" s="13" t="s">
        <v>27</v>
      </c>
    </row>
    <row r="19" ht="19.5" customHeight="1" spans="1:19">
      <c r="A19" s="9"/>
      <c r="B19" s="9"/>
      <c r="C19" s="13">
        <v>13</v>
      </c>
      <c r="D19" s="13" t="s">
        <v>198</v>
      </c>
      <c r="E19" s="13" t="s">
        <v>199</v>
      </c>
      <c r="F19" s="13" t="s">
        <v>41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52</v>
      </c>
      <c r="O19" s="36"/>
      <c r="P19" s="36"/>
      <c r="Q19" s="36"/>
      <c r="R19" s="36"/>
      <c r="S19" s="13" t="s">
        <v>27</v>
      </c>
    </row>
    <row r="20" ht="19.5" customHeight="1" spans="1:19">
      <c r="A20" s="9"/>
      <c r="B20" s="9"/>
      <c r="C20" s="13">
        <v>14</v>
      </c>
      <c r="D20" s="13" t="s">
        <v>55</v>
      </c>
      <c r="E20" s="13" t="s">
        <v>56</v>
      </c>
      <c r="F20" s="13" t="s">
        <v>41</v>
      </c>
      <c r="G20" s="13">
        <v>4</v>
      </c>
      <c r="H20" s="13">
        <v>4</v>
      </c>
      <c r="I20" s="13">
        <v>0</v>
      </c>
      <c r="J20" s="13">
        <v>0.2</v>
      </c>
      <c r="K20" s="36" t="s">
        <v>200</v>
      </c>
      <c r="L20" s="36"/>
      <c r="M20" s="36"/>
      <c r="N20" s="36"/>
      <c r="O20" s="36"/>
      <c r="P20" s="36"/>
      <c r="Q20" s="36"/>
      <c r="R20" s="36"/>
      <c r="S20" s="13" t="s">
        <v>27</v>
      </c>
    </row>
    <row r="21" ht="19.5" customHeight="1" spans="1:19">
      <c r="A21" s="9"/>
      <c r="B21" s="9"/>
      <c r="C21" s="13">
        <v>15</v>
      </c>
      <c r="D21" s="13" t="s">
        <v>58</v>
      </c>
      <c r="E21" s="13" t="s">
        <v>59</v>
      </c>
      <c r="F21" s="13" t="s">
        <v>41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200</v>
      </c>
      <c r="M21" s="36"/>
      <c r="N21" s="36"/>
      <c r="O21" s="36"/>
      <c r="P21" s="36"/>
      <c r="Q21" s="36"/>
      <c r="R21" s="36"/>
      <c r="S21" s="13" t="s">
        <v>27</v>
      </c>
    </row>
    <row r="22" ht="19.5" customHeight="1" spans="1:19">
      <c r="A22" s="9"/>
      <c r="B22" s="9"/>
      <c r="C22" s="13">
        <v>16</v>
      </c>
      <c r="D22" s="13" t="s">
        <v>60</v>
      </c>
      <c r="E22" s="13" t="s">
        <v>61</v>
      </c>
      <c r="F22" s="13" t="s">
        <v>41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200</v>
      </c>
      <c r="N22" s="36"/>
      <c r="O22" s="36"/>
      <c r="P22" s="36"/>
      <c r="Q22" s="36"/>
      <c r="R22" s="36"/>
      <c r="S22" s="13" t="s">
        <v>27</v>
      </c>
    </row>
    <row r="23" ht="19.5" customHeight="1" spans="1:19">
      <c r="A23" s="9"/>
      <c r="B23" s="9"/>
      <c r="C23" s="13">
        <v>17</v>
      </c>
      <c r="D23" s="13" t="s">
        <v>201</v>
      </c>
      <c r="E23" s="13" t="s">
        <v>202</v>
      </c>
      <c r="F23" s="13" t="s">
        <v>41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200</v>
      </c>
      <c r="O23" s="36"/>
      <c r="P23" s="36"/>
      <c r="Q23" s="36"/>
      <c r="R23" s="36"/>
      <c r="S23" s="13" t="s">
        <v>27</v>
      </c>
    </row>
    <row r="24" ht="19.5" customHeight="1" spans="1:19">
      <c r="A24" s="9"/>
      <c r="B24" s="9"/>
      <c r="C24" s="13">
        <v>18</v>
      </c>
      <c r="D24" s="13" t="s">
        <v>203</v>
      </c>
      <c r="E24" s="13" t="s">
        <v>204</v>
      </c>
      <c r="F24" s="13" t="s">
        <v>41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200</v>
      </c>
      <c r="P24" s="36"/>
      <c r="Q24" s="36"/>
      <c r="R24" s="36"/>
      <c r="S24" s="13" t="s">
        <v>27</v>
      </c>
    </row>
    <row r="25" ht="19.5" customHeight="1" spans="1:19">
      <c r="A25" s="9"/>
      <c r="B25" s="9"/>
      <c r="C25" s="13">
        <v>19</v>
      </c>
      <c r="D25" s="13" t="s">
        <v>205</v>
      </c>
      <c r="E25" s="13" t="s">
        <v>206</v>
      </c>
      <c r="F25" s="13" t="s">
        <v>41</v>
      </c>
      <c r="G25" s="13">
        <v>60</v>
      </c>
      <c r="H25" s="13">
        <v>30</v>
      </c>
      <c r="I25" s="13">
        <v>30</v>
      </c>
      <c r="J25" s="13">
        <v>4</v>
      </c>
      <c r="K25" s="36" t="s">
        <v>207</v>
      </c>
      <c r="L25" s="36"/>
      <c r="M25" s="36"/>
      <c r="N25" s="36"/>
      <c r="O25" s="36"/>
      <c r="P25" s="36"/>
      <c r="Q25" s="36"/>
      <c r="R25" s="36"/>
      <c r="S25" s="13" t="s">
        <v>208</v>
      </c>
    </row>
    <row r="26" ht="19.5" customHeight="1" spans="1:19">
      <c r="A26" s="9"/>
      <c r="B26" s="9"/>
      <c r="C26" s="13">
        <v>20</v>
      </c>
      <c r="D26" s="13" t="s">
        <v>209</v>
      </c>
      <c r="E26" s="13" t="s">
        <v>210</v>
      </c>
      <c r="F26" s="13" t="s">
        <v>41</v>
      </c>
      <c r="G26" s="13">
        <v>30</v>
      </c>
      <c r="H26" s="13">
        <v>15</v>
      </c>
      <c r="I26" s="13">
        <v>15</v>
      </c>
      <c r="J26" s="13">
        <v>2</v>
      </c>
      <c r="K26" s="36" t="s">
        <v>34</v>
      </c>
      <c r="L26" s="36"/>
      <c r="M26" s="36"/>
      <c r="N26" s="36"/>
      <c r="O26" s="36"/>
      <c r="P26" s="36"/>
      <c r="Q26" s="36"/>
      <c r="R26" s="36"/>
      <c r="S26" s="13" t="s">
        <v>211</v>
      </c>
    </row>
    <row r="27" ht="19.5" customHeight="1" spans="1:19">
      <c r="A27" s="9"/>
      <c r="B27" s="9"/>
      <c r="C27" s="13">
        <v>21</v>
      </c>
      <c r="D27" s="13" t="s">
        <v>212</v>
      </c>
      <c r="E27" s="13" t="s">
        <v>213</v>
      </c>
      <c r="F27" s="13" t="s">
        <v>41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38</v>
      </c>
      <c r="M27" s="36"/>
      <c r="N27" s="36"/>
      <c r="O27" s="36"/>
      <c r="P27" s="36"/>
      <c r="Q27" s="36"/>
      <c r="R27" s="36"/>
      <c r="S27" s="13" t="s">
        <v>211</v>
      </c>
    </row>
    <row r="28" ht="19.5" customHeight="1" spans="1:19">
      <c r="A28" s="9"/>
      <c r="B28" s="9"/>
      <c r="C28" s="13">
        <v>22</v>
      </c>
      <c r="D28" s="13" t="s">
        <v>214</v>
      </c>
      <c r="E28" s="13" t="s">
        <v>215</v>
      </c>
      <c r="F28" s="13" t="s">
        <v>41</v>
      </c>
      <c r="G28" s="13">
        <v>30</v>
      </c>
      <c r="H28" s="13">
        <v>30</v>
      </c>
      <c r="I28" s="13">
        <v>0</v>
      </c>
      <c r="J28" s="13">
        <v>2</v>
      </c>
      <c r="K28" s="36" t="s">
        <v>34</v>
      </c>
      <c r="L28" s="36"/>
      <c r="M28" s="36"/>
      <c r="N28" s="36"/>
      <c r="O28" s="36"/>
      <c r="P28" s="36"/>
      <c r="Q28" s="13" t="s">
        <v>35</v>
      </c>
      <c r="R28" s="36"/>
      <c r="S28" s="13" t="s">
        <v>216</v>
      </c>
    </row>
    <row r="29" ht="19.5" customHeight="1" spans="1:19">
      <c r="A29" s="9"/>
      <c r="B29" s="9"/>
      <c r="C29" s="13">
        <v>23</v>
      </c>
      <c r="D29" s="13" t="s">
        <v>217</v>
      </c>
      <c r="E29" s="13" t="s">
        <v>218</v>
      </c>
      <c r="F29" s="13" t="s">
        <v>41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38</v>
      </c>
      <c r="M29" s="36"/>
      <c r="N29" s="36"/>
      <c r="O29" s="36"/>
      <c r="P29" s="36"/>
      <c r="Q29" s="13" t="s">
        <v>35</v>
      </c>
      <c r="R29" s="36"/>
      <c r="S29" s="13" t="s">
        <v>216</v>
      </c>
    </row>
    <row r="30" ht="19.5" customHeight="1" spans="1:19">
      <c r="A30" s="9"/>
      <c r="B30" s="9"/>
      <c r="C30" s="13">
        <v>24</v>
      </c>
      <c r="D30" s="13" t="s">
        <v>65</v>
      </c>
      <c r="E30" s="13" t="s">
        <v>66</v>
      </c>
      <c r="F30" s="13" t="s">
        <v>41</v>
      </c>
      <c r="G30" s="13">
        <v>30</v>
      </c>
      <c r="H30" s="13">
        <v>20</v>
      </c>
      <c r="I30" s="13">
        <v>10</v>
      </c>
      <c r="J30" s="13">
        <v>2</v>
      </c>
      <c r="K30" s="36" t="s">
        <v>67</v>
      </c>
      <c r="L30" s="36"/>
      <c r="M30" s="36"/>
      <c r="N30" s="36"/>
      <c r="O30" s="36"/>
      <c r="P30" s="36"/>
      <c r="Q30" s="36"/>
      <c r="R30" s="36"/>
      <c r="S30" s="13" t="s">
        <v>219</v>
      </c>
    </row>
    <row r="31" ht="19.5" customHeight="1" spans="1:19">
      <c r="A31" s="9"/>
      <c r="B31" s="9"/>
      <c r="C31" s="13">
        <v>25</v>
      </c>
      <c r="D31" s="13" t="s">
        <v>81</v>
      </c>
      <c r="E31" s="13" t="s">
        <v>82</v>
      </c>
      <c r="F31" s="13" t="s">
        <v>24</v>
      </c>
      <c r="G31" s="14">
        <v>15</v>
      </c>
      <c r="H31" s="14">
        <v>10</v>
      </c>
      <c r="I31" s="14">
        <v>5</v>
      </c>
      <c r="J31" s="13">
        <v>1</v>
      </c>
      <c r="K31" s="36" t="s">
        <v>83</v>
      </c>
      <c r="L31" s="36"/>
      <c r="M31" s="36"/>
      <c r="N31" s="36"/>
      <c r="O31" s="36"/>
      <c r="P31" s="36"/>
      <c r="Q31" s="36"/>
      <c r="R31" s="36"/>
      <c r="S31" s="13" t="s">
        <v>27</v>
      </c>
    </row>
    <row r="32" ht="19.5" customHeight="1" spans="1:19">
      <c r="A32" s="9"/>
      <c r="B32" s="9"/>
      <c r="C32" s="13">
        <v>26</v>
      </c>
      <c r="D32" s="13" t="s">
        <v>220</v>
      </c>
      <c r="E32" s="13" t="s">
        <v>221</v>
      </c>
      <c r="F32" s="13" t="s">
        <v>41</v>
      </c>
      <c r="G32" s="14">
        <v>30</v>
      </c>
      <c r="H32" s="14">
        <v>30</v>
      </c>
      <c r="I32" s="14">
        <v>0</v>
      </c>
      <c r="J32" s="13">
        <v>2</v>
      </c>
      <c r="K32" s="36" t="s">
        <v>34</v>
      </c>
      <c r="L32" s="36"/>
      <c r="M32" s="36"/>
      <c r="N32" s="36"/>
      <c r="O32" s="36"/>
      <c r="P32" s="36"/>
      <c r="Q32" s="13" t="s">
        <v>35</v>
      </c>
      <c r="R32" s="36"/>
      <c r="S32" s="13" t="s">
        <v>222</v>
      </c>
    </row>
    <row r="33" ht="19.5" customHeight="1" spans="1:19">
      <c r="A33" s="9"/>
      <c r="B33" s="9"/>
      <c r="C33" s="13">
        <v>27</v>
      </c>
      <c r="D33" s="13" t="s">
        <v>223</v>
      </c>
      <c r="E33" s="13" t="s">
        <v>224</v>
      </c>
      <c r="F33" s="13" t="s">
        <v>41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38</v>
      </c>
      <c r="M33" s="36"/>
      <c r="N33" s="36"/>
      <c r="O33" s="36"/>
      <c r="P33" s="36"/>
      <c r="Q33" s="13" t="s">
        <v>35</v>
      </c>
      <c r="R33" s="36"/>
      <c r="S33" s="13" t="s">
        <v>222</v>
      </c>
    </row>
    <row r="34" ht="19.5" customHeight="1" spans="1:19">
      <c r="A34" s="9"/>
      <c r="B34" s="9"/>
      <c r="C34" s="13">
        <v>28</v>
      </c>
      <c r="D34" s="13" t="s">
        <v>225</v>
      </c>
      <c r="E34" s="13" t="s">
        <v>226</v>
      </c>
      <c r="F34" s="13" t="s">
        <v>41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38</v>
      </c>
      <c r="N34" s="36"/>
      <c r="P34" s="36"/>
      <c r="Q34" s="13" t="s">
        <v>35</v>
      </c>
      <c r="R34" s="36"/>
      <c r="S34" s="13" t="s">
        <v>222</v>
      </c>
    </row>
    <row r="35" ht="19.5" customHeight="1" spans="1:19">
      <c r="A35" s="9"/>
      <c r="B35" s="9"/>
      <c r="C35" s="13">
        <v>29</v>
      </c>
      <c r="D35" s="13" t="s">
        <v>227</v>
      </c>
      <c r="E35" s="13" t="s">
        <v>228</v>
      </c>
      <c r="F35" s="13" t="s">
        <v>41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38</v>
      </c>
      <c r="O35" s="36"/>
      <c r="P35" s="36"/>
      <c r="Q35" s="13" t="s">
        <v>35</v>
      </c>
      <c r="R35" s="36"/>
      <c r="S35" s="13" t="s">
        <v>222</v>
      </c>
    </row>
    <row r="36" ht="19.5" customHeight="1" spans="1:19">
      <c r="A36" s="9"/>
      <c r="B36" s="9"/>
      <c r="C36" s="13">
        <v>30</v>
      </c>
      <c r="D36" s="13" t="s">
        <v>229</v>
      </c>
      <c r="E36" s="13" t="s">
        <v>230</v>
      </c>
      <c r="F36" s="13" t="s">
        <v>24</v>
      </c>
      <c r="G36" s="14">
        <v>15</v>
      </c>
      <c r="H36" s="14">
        <v>8</v>
      </c>
      <c r="I36" s="14">
        <v>7</v>
      </c>
      <c r="J36" s="13">
        <v>1</v>
      </c>
      <c r="K36" s="36" t="s">
        <v>83</v>
      </c>
      <c r="L36" s="36"/>
      <c r="M36" s="36"/>
      <c r="N36" s="36"/>
      <c r="O36" s="36"/>
      <c r="P36" s="36"/>
      <c r="Q36" s="36"/>
      <c r="R36" s="36"/>
      <c r="S36" s="13" t="s">
        <v>222</v>
      </c>
    </row>
    <row r="37" ht="19.5" customHeight="1" spans="1:19">
      <c r="A37" s="9"/>
      <c r="B37" s="9"/>
      <c r="C37" s="13">
        <v>31</v>
      </c>
      <c r="D37" s="13" t="s">
        <v>231</v>
      </c>
      <c r="E37" s="13" t="s">
        <v>232</v>
      </c>
      <c r="F37" s="13" t="s">
        <v>24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86</v>
      </c>
      <c r="M37" s="36"/>
      <c r="N37" s="36"/>
      <c r="O37" s="36"/>
      <c r="P37" s="36"/>
      <c r="Q37" s="36"/>
      <c r="R37" s="36"/>
      <c r="S37" s="13" t="s">
        <v>222</v>
      </c>
    </row>
    <row r="38" ht="19.5" customHeight="1" spans="1:19">
      <c r="A38" s="9"/>
      <c r="B38" s="9"/>
      <c r="C38" s="13">
        <v>32</v>
      </c>
      <c r="D38" s="13" t="s">
        <v>233</v>
      </c>
      <c r="E38" s="13" t="s">
        <v>234</v>
      </c>
      <c r="F38" s="13" t="s">
        <v>24</v>
      </c>
      <c r="G38" s="13">
        <v>15</v>
      </c>
      <c r="H38" s="13">
        <v>8</v>
      </c>
      <c r="I38" s="13">
        <v>7</v>
      </c>
      <c r="J38" s="13">
        <v>1</v>
      </c>
      <c r="K38" s="36" t="s">
        <v>83</v>
      </c>
      <c r="L38" s="36"/>
      <c r="M38" s="36"/>
      <c r="N38" s="36"/>
      <c r="P38" s="36"/>
      <c r="Q38" s="36"/>
      <c r="R38" s="36"/>
      <c r="S38" s="13" t="s">
        <v>222</v>
      </c>
    </row>
    <row r="39" ht="19.5" customHeight="1" spans="1:19">
      <c r="A39" s="9"/>
      <c r="B39" s="9"/>
      <c r="C39" s="13">
        <v>33</v>
      </c>
      <c r="D39" s="13" t="s">
        <v>235</v>
      </c>
      <c r="E39" s="13" t="s">
        <v>236</v>
      </c>
      <c r="F39" s="13" t="s">
        <v>24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86</v>
      </c>
      <c r="M39" s="36"/>
      <c r="N39" s="36"/>
      <c r="O39" s="36"/>
      <c r="P39" s="36"/>
      <c r="Q39" s="36"/>
      <c r="R39" s="36"/>
      <c r="S39" s="13" t="s">
        <v>222</v>
      </c>
    </row>
    <row r="40" ht="19.5" customHeight="1" spans="1:19">
      <c r="A40" s="9"/>
      <c r="B40" s="9"/>
      <c r="C40" s="13">
        <v>34</v>
      </c>
      <c r="D40" s="13" t="s">
        <v>237</v>
      </c>
      <c r="E40" s="13" t="s">
        <v>238</v>
      </c>
      <c r="F40" s="13" t="s">
        <v>24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38</v>
      </c>
      <c r="N40" s="36"/>
      <c r="O40" s="36"/>
      <c r="P40" s="36"/>
      <c r="Q40" s="13" t="s">
        <v>35</v>
      </c>
      <c r="R40" s="36"/>
      <c r="S40" s="13" t="s">
        <v>222</v>
      </c>
    </row>
    <row r="41" ht="19.5" customHeight="1" spans="1:19">
      <c r="A41" s="9"/>
      <c r="B41" s="9"/>
      <c r="C41" s="13">
        <v>35</v>
      </c>
      <c r="D41" s="13" t="s">
        <v>239</v>
      </c>
      <c r="E41" s="13" t="s">
        <v>240</v>
      </c>
      <c r="F41" s="13" t="s">
        <v>24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38</v>
      </c>
      <c r="P41" s="36"/>
      <c r="Q41" s="13" t="s">
        <v>35</v>
      </c>
      <c r="R41" s="36"/>
      <c r="S41" s="13" t="s">
        <v>222</v>
      </c>
    </row>
    <row r="42" ht="19.5" customHeight="1" spans="1:19">
      <c r="A42" s="9"/>
      <c r="B42" s="9"/>
      <c r="C42" s="13">
        <v>36</v>
      </c>
      <c r="D42" s="13" t="s">
        <v>241</v>
      </c>
      <c r="E42" s="13" t="s">
        <v>242</v>
      </c>
      <c r="F42" s="13" t="s">
        <v>24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38</v>
      </c>
      <c r="O42" s="36"/>
      <c r="P42" s="36"/>
      <c r="Q42" s="13" t="s">
        <v>35</v>
      </c>
      <c r="R42" s="36"/>
      <c r="S42" s="13" t="s">
        <v>222</v>
      </c>
    </row>
    <row r="43" ht="19.5" customHeight="1" spans="1:19">
      <c r="A43" s="9"/>
      <c r="B43" s="9"/>
      <c r="C43" s="13">
        <v>37</v>
      </c>
      <c r="D43" s="13" t="s">
        <v>243</v>
      </c>
      <c r="E43" s="13" t="s">
        <v>91</v>
      </c>
      <c r="F43" s="13" t="s">
        <v>41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86</v>
      </c>
      <c r="P43" s="36"/>
      <c r="Q43" s="36"/>
      <c r="R43" s="36"/>
      <c r="S43" s="13" t="s">
        <v>27</v>
      </c>
    </row>
    <row r="44" ht="19.5" customHeight="1" spans="1:19">
      <c r="A44" s="9"/>
      <c r="B44" s="9"/>
      <c r="C44" s="13">
        <v>38</v>
      </c>
      <c r="D44" s="13" t="s">
        <v>69</v>
      </c>
      <c r="E44" s="13" t="s">
        <v>70</v>
      </c>
      <c r="F44" s="13" t="s">
        <v>24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71</v>
      </c>
      <c r="O44" s="36"/>
      <c r="P44" s="36"/>
      <c r="Q44" s="36"/>
      <c r="R44" s="36"/>
      <c r="S44" s="13" t="s">
        <v>27</v>
      </c>
    </row>
    <row r="45" ht="19.5" customHeight="1" spans="1:19">
      <c r="A45" s="9"/>
      <c r="B45" s="9"/>
      <c r="C45" s="13">
        <v>39</v>
      </c>
      <c r="D45" s="13" t="s">
        <v>72</v>
      </c>
      <c r="E45" s="13" t="s">
        <v>73</v>
      </c>
      <c r="F45" s="13" t="s">
        <v>74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244</v>
      </c>
      <c r="Q45" s="36"/>
      <c r="R45" s="36"/>
      <c r="S45" s="13" t="s">
        <v>27</v>
      </c>
    </row>
    <row r="46" ht="19.5" customHeight="1" spans="1:19">
      <c r="A46" s="9"/>
      <c r="B46" s="9"/>
      <c r="C46" s="13">
        <v>40</v>
      </c>
      <c r="D46" s="13" t="s">
        <v>245</v>
      </c>
      <c r="E46" s="13" t="s">
        <v>77</v>
      </c>
      <c r="F46" s="13" t="s">
        <v>24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78</v>
      </c>
      <c r="P46" s="36"/>
      <c r="Q46" s="36"/>
      <c r="R46" s="36"/>
      <c r="S46" s="13" t="s">
        <v>27</v>
      </c>
    </row>
    <row r="47" spans="1:19">
      <c r="A47" s="9"/>
      <c r="B47" s="11"/>
      <c r="C47" s="15" t="s">
        <v>79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105</v>
      </c>
      <c r="C48" s="17" t="s">
        <v>246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1"/>
    </row>
    <row r="49" spans="1:19">
      <c r="A49" s="9"/>
      <c r="B49" s="9"/>
      <c r="C49" s="19" t="s">
        <v>79</v>
      </c>
      <c r="D49" s="20"/>
      <c r="E49" s="20"/>
      <c r="F49" s="21"/>
      <c r="G49" s="22">
        <v>32</v>
      </c>
      <c r="H49" s="22">
        <v>32</v>
      </c>
      <c r="I49" s="22">
        <v>0</v>
      </c>
      <c r="J49" s="16">
        <v>2</v>
      </c>
      <c r="K49" s="36"/>
      <c r="L49" s="36"/>
      <c r="M49" s="36"/>
      <c r="N49" s="36"/>
      <c r="O49" s="36"/>
      <c r="P49" s="36"/>
      <c r="Q49" s="13"/>
      <c r="R49" s="13"/>
      <c r="S49" s="42"/>
    </row>
    <row r="50" spans="1:19">
      <c r="A50" s="11"/>
      <c r="B50" s="19" t="s">
        <v>93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2"/>
    </row>
    <row r="51" spans="1:19">
      <c r="A51" s="24"/>
      <c r="B51" s="24"/>
      <c r="C51" s="24"/>
      <c r="D51" s="25" t="s">
        <v>94</v>
      </c>
      <c r="E51" s="25"/>
      <c r="F51" s="25"/>
      <c r="G51" s="25"/>
      <c r="H51" s="25"/>
      <c r="I51" s="25"/>
      <c r="J51" s="25"/>
      <c r="K51" s="25"/>
      <c r="L51" s="25"/>
      <c r="M51" s="40"/>
      <c r="N51" s="40"/>
      <c r="O51" s="40"/>
      <c r="P51" s="25" t="s">
        <v>182</v>
      </c>
      <c r="Q51" s="25"/>
      <c r="R51" s="25"/>
      <c r="S51" s="43"/>
    </row>
    <row r="52" ht="42.75" customHeight="1" spans="1:19">
      <c r="A52" s="26" t="s">
        <v>247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三少</cp:lastModifiedBy>
  <dcterms:created xsi:type="dcterms:W3CDTF">2022-07-01T06:50:00Z</dcterms:created>
  <cp:lastPrinted>2022-09-20T03:14:00Z</cp:lastPrinted>
  <dcterms:modified xsi:type="dcterms:W3CDTF">2022-11-09T03:18:40Z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BB6537B567174E8C9C082BE7503F9180</vt:lpwstr>
  </property>
  <property fmtid="{D5CDD505-2E9C-101B-9397-08002B2CF9AE}" pid="3" name="KSOProductBuildVer">
    <vt:lpwstr>2052-11.1.0.12763</vt:lpwstr>
  </property>
</Properties>
</file>