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115" windowHeight="4545" activeTab="3"/>
  </bookViews>
  <sheets>
    <sheet name="附件1 综合素质课教学进程表" sheetId="1" r:id="rId1"/>
    <sheet name="理论与实践教学分配比例表" sheetId="6" r:id="rId2"/>
    <sheet name="专业课安排表" sheetId="3" r:id="rId3"/>
    <sheet name="实践教学安排表" sheetId="5" r:id="rId4"/>
    <sheet name="师范综合素质课" sheetId="2" state="hidden" r:id="rId5"/>
  </sheets>
  <externalReferences>
    <externalReference r:id="rId6"/>
  </externalReferences>
  <calcPr calcId="144525"/>
</workbook>
</file>

<file path=xl/sharedStrings.xml><?xml version="1.0" encoding="utf-8"?>
<sst xmlns="http://schemas.openxmlformats.org/spreadsheetml/2006/main" count="690" uniqueCount="244">
  <si>
    <t xml:space="preserve">综合素质课教学进程表 </t>
  </si>
  <si>
    <t>专业名称：市场营销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</si>
  <si>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</si>
  <si>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</si>
  <si>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</si>
  <si>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</si>
  <si>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</si>
  <si>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</si>
  <si>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</si>
  <si>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</si>
  <si>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</si>
  <si>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</si>
  <si>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</si>
  <si>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</si>
  <si>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</si>
  <si>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</si>
  <si>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</si>
  <si>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</si>
  <si>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</si>
  <si>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</si>
  <si>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</si>
  <si>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</si>
  <si>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</si>
  <si>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</si>
  <si>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</si>
  <si>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</si>
  <si>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</si>
  <si>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</si>
  <si>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</si>
  <si>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</si>
  <si>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XXGG034(A-E)</t>
  </si>
  <si>
    <t>4</t>
  </si>
  <si>
    <t>1-5学期，每学期4学时（讲座）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</si>
  <si>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</si>
  <si>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</si>
  <si>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</si>
  <si>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</si>
  <si>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</si>
  <si>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</si>
  <si>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</si>
  <si>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</si>
  <si>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</si>
  <si>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</si>
  <si>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</si>
  <si>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</si>
  <si>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</si>
  <si>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</si>
  <si>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</si>
  <si>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</si>
  <si>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</si>
  <si>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</si>
  <si>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</si>
  <si>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</si>
  <si>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</si>
  <si>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</si>
  <si>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</si>
  <si>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</si>
  <si>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</si>
  <si>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非计体育学院专业学生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</si>
  <si>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</si>
  <si>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</si>
  <si>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</si>
  <si>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</si>
  <si>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</si>
  <si>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</si>
  <si>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</si>
  <si>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</si>
  <si>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</si>
  <si>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</si>
  <si>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</si>
  <si>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</si>
  <si>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</si>
  <si>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</si>
  <si>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</si>
  <si>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</si>
  <si>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XXGG035S</t>
  </si>
  <si>
    <t>18/1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</si>
  <si>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</si>
  <si>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</si>
  <si>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</si>
  <si>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</si>
  <si>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</si>
  <si>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</si>
  <si>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</si>
  <si>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</si>
  <si>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</si>
  <si>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</si>
  <si>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</si>
  <si>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</si>
  <si>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</si>
  <si>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</si>
  <si>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</si>
  <si>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</si>
  <si>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</si>
  <si>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</si>
  <si>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非计算机学院专业学生</t>
  </si>
  <si>
    <t>计算机应用基础（二）</t>
  </si>
  <si>
    <t>XXGG007B</t>
  </si>
  <si>
    <t>计算机应用基础</t>
  </si>
  <si>
    <t>XXGG007S</t>
  </si>
  <si>
    <t>4/15</t>
  </si>
  <si>
    <t>计算机学院专业学生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</si>
  <si>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</si>
  <si>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</si>
  <si>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</si>
  <si>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</si>
  <si>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</si>
  <si>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</si>
  <si>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</si>
  <si>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</si>
  <si>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</si>
  <si>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</si>
  <si>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</si>
  <si>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</si>
  <si>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</si>
  <si>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大学音乐</t>
  </si>
  <si>
    <t>XXGG032S</t>
  </si>
  <si>
    <t>非音乐学院专业</t>
  </si>
  <si>
    <t>大学美术</t>
  </si>
  <si>
    <t>XXGG033S</t>
  </si>
  <si>
    <t>非美术学院专业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</si>
  <si>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</si>
  <si>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</si>
  <si>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</si>
  <si>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</si>
  <si>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</si>
  <si>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</si>
  <si>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</si>
  <si>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</si>
  <si>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</si>
  <si>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</si>
  <si>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</si>
  <si>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</si>
  <si>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</si>
  <si>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</si>
  <si>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</si>
  <si>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专业课</t>
  </si>
  <si>
    <t>理论实践教学比</t>
  </si>
  <si>
    <t>理论教学</t>
  </si>
  <si>
    <t>实践教学</t>
  </si>
  <si>
    <t>总计</t>
  </si>
  <si>
    <t>制表人：陈春廷</t>
  </si>
  <si>
    <t xml:space="preserve">专业课教学进程表 </t>
  </si>
  <si>
    <t>大数据财务管理基础</t>
  </si>
  <si>
    <t>CJDK030S</t>
  </si>
  <si>
    <t>▲</t>
  </si>
  <si>
    <t>财经法规与职业道德</t>
  </si>
  <si>
    <t>经济学基础</t>
  </si>
  <si>
    <t>CJSC003S</t>
  </si>
  <si>
    <t>管理学基础</t>
  </si>
  <si>
    <t>商业经济基础</t>
  </si>
  <si>
    <t>CJSC001S</t>
  </si>
  <si>
    <t>市场营销基础</t>
  </si>
  <si>
    <t>CJSC004S</t>
  </si>
  <si>
    <t>全球市场营销</t>
  </si>
  <si>
    <t>CJSC011S</t>
  </si>
  <si>
    <t>销售与管理</t>
  </si>
  <si>
    <t>CJSC005S</t>
  </si>
  <si>
    <t>推销学</t>
  </si>
  <si>
    <t>消费者行为分析</t>
  </si>
  <si>
    <t>CJSC006S</t>
  </si>
  <si>
    <t>中华商业文化</t>
  </si>
  <si>
    <t>CJSC007S</t>
  </si>
  <si>
    <t>品牌策划与推广</t>
  </si>
  <si>
    <t>CJSC008S</t>
  </si>
  <si>
    <t>公共关系学</t>
  </si>
  <si>
    <t>CJDC002S</t>
  </si>
  <si>
    <t>商业数据分析与应用</t>
  </si>
  <si>
    <t>CJSC009S</t>
  </si>
  <si>
    <t>现代金融基础</t>
  </si>
  <si>
    <t>CJDS001S</t>
  </si>
  <si>
    <t>商品学基础</t>
  </si>
  <si>
    <t>CJSC010S</t>
  </si>
  <si>
    <t>国际贸易实务</t>
  </si>
  <si>
    <t>数字营销</t>
  </si>
  <si>
    <t>CJDC013S</t>
  </si>
  <si>
    <t>商务礼仪与沟通</t>
  </si>
  <si>
    <t>CJDC014S</t>
  </si>
  <si>
    <t>市场预测与分析</t>
  </si>
  <si>
    <t>CJSC012S</t>
  </si>
  <si>
    <t>外贸英语函电</t>
  </si>
  <si>
    <t>CJDC015S</t>
  </si>
  <si>
    <t>选修课（二选一）</t>
  </si>
  <si>
    <t>统计基础</t>
  </si>
  <si>
    <t>会计英语</t>
  </si>
  <si>
    <t>1+X电子商务数据分析</t>
  </si>
  <si>
    <t>公司战略与风险管理</t>
  </si>
  <si>
    <t>投资学</t>
  </si>
  <si>
    <t>1+X健康财富规划</t>
  </si>
  <si>
    <t>CJDK029S</t>
  </si>
  <si>
    <t>实践教学进程表</t>
  </si>
  <si>
    <t>项目序号</t>
  </si>
  <si>
    <t>项目名称</t>
  </si>
  <si>
    <t>总周数</t>
  </si>
  <si>
    <t>教学场所</t>
  </si>
  <si>
    <t>专业技能实训</t>
  </si>
  <si>
    <t>考查</t>
  </si>
  <si>
    <t>校外</t>
  </si>
  <si>
    <t>其他实践活动</t>
  </si>
  <si>
    <t>校内</t>
  </si>
  <si>
    <t>★考试</t>
  </si>
  <si>
    <t>注：本实践课按周计算，在统计学时的情况下，按30学时/周计算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</si>
  <si>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</si>
  <si>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</si>
  <si>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</si>
  <si>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</si>
  <si>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</si>
  <si>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</si>
  <si>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</si>
  <si>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</si>
  <si>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</si>
  <si>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</si>
  <si>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</si>
  <si>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计算机系专业学生</t>
  </si>
  <si>
    <t>非计算机系专业学生</t>
  </si>
  <si>
    <t>全校开课，由学院安排.第一学年开课</t>
  </si>
  <si>
    <t>心理学（一）</t>
  </si>
  <si>
    <t>XXGG016A</t>
  </si>
  <si>
    <t>师范类专业</t>
  </si>
  <si>
    <t>心理学（二）</t>
  </si>
  <si>
    <t>XXGG016B</t>
  </si>
  <si>
    <t>教育学（一）</t>
  </si>
  <si>
    <t>XXGG017A</t>
  </si>
  <si>
    <t>教育学（二）</t>
  </si>
  <si>
    <t>XXGG017B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</si>
  <si>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</si>
  <si>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</si>
  <si>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</si>
  <si>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</si>
  <si>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</si>
  <si>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</si>
  <si>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</si>
  <si>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</si>
  <si>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综合素质（一）</t>
  </si>
  <si>
    <t>XXGG020A</t>
  </si>
  <si>
    <t>综合素质（二）</t>
  </si>
  <si>
    <t>XXGG020B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</si>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</sst>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9"/>
      <color theme="1"/>
      <name val="宋体"/>
      <charset val="134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8" applyNumberFormat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0" fillId="0" borderId="0"/>
  </cellStyleXfs>
  <cellXfs count="8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7" xfId="49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57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0" fillId="0" borderId="0" xfId="0" applyNumberFormat="1" applyAlignment="1"/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2" fillId="0" borderId="7" xfId="0" applyFont="1" applyBorder="1" applyAlignment="1">
      <alignment vertical="center" wrapText="1"/>
    </xf>
    <xf numFmtId="49" fontId="0" fillId="0" borderId="7" xfId="0" applyNumberFormat="1" applyBorder="1">
      <alignment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2" fillId="0" borderId="0" xfId="0" applyFont="1" applyAlignment="1"/>
    <xf numFmtId="0" fontId="2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2" fillId="0" borderId="7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0" fillId="0" borderId="0" xfId="50"/>
    <xf numFmtId="0" fontId="8" fillId="0" borderId="0" xfId="50" applyFont="1" applyAlignment="1">
      <alignment horizontal="center"/>
    </xf>
    <xf numFmtId="0" fontId="0" fillId="0" borderId="7" xfId="50" applyBorder="1" applyAlignment="1">
      <alignment horizontal="center" vertical="center"/>
    </xf>
    <xf numFmtId="0" fontId="0" fillId="0" borderId="7" xfId="50" applyBorder="1" applyAlignment="1">
      <alignment vertical="center"/>
    </xf>
    <xf numFmtId="0" fontId="0" fillId="0" borderId="7" xfId="50" applyBorder="1" applyAlignment="1">
      <alignment vertical="center" wrapText="1"/>
    </xf>
    <xf numFmtId="0" fontId="0" fillId="0" borderId="2" xfId="50" applyBorder="1" applyAlignment="1">
      <alignment horizontal="center" vertical="center"/>
    </xf>
    <xf numFmtId="10" fontId="0" fillId="0" borderId="7" xfId="50" applyNumberFormat="1" applyBorder="1" applyAlignment="1">
      <alignment vertical="center"/>
    </xf>
    <xf numFmtId="10" fontId="0" fillId="0" borderId="2" xfId="50" applyNumberFormat="1" applyBorder="1" applyAlignment="1">
      <alignment horizontal="center" vertical="center"/>
    </xf>
    <xf numFmtId="0" fontId="0" fillId="0" borderId="5" xfId="50" applyBorder="1" applyAlignment="1">
      <alignment horizontal="center" vertical="center"/>
    </xf>
    <xf numFmtId="0" fontId="0" fillId="0" borderId="6" xfId="50" applyBorder="1" applyAlignment="1">
      <alignment horizontal="center" vertical="center"/>
    </xf>
    <xf numFmtId="10" fontId="0" fillId="0" borderId="3" xfId="50" applyNumberFormat="1" applyBorder="1" applyAlignment="1">
      <alignment horizontal="center" vertical="center"/>
    </xf>
    <xf numFmtId="0" fontId="0" fillId="0" borderId="4" xfId="50" applyBorder="1" applyAlignment="1">
      <alignment horizontal="center" vertical="center"/>
    </xf>
    <xf numFmtId="0" fontId="0" fillId="0" borderId="9" xfId="50" applyBorder="1" applyAlignment="1">
      <alignment horizontal="center" vertical="center"/>
    </xf>
    <xf numFmtId="0" fontId="0" fillId="0" borderId="10" xfId="50" applyBorder="1" applyAlignment="1">
      <alignment horizontal="center"/>
    </xf>
    <xf numFmtId="0" fontId="4" fillId="0" borderId="7" xfId="49" applyFont="1" applyBorder="1" applyAlignment="1">
      <alignment horizontal="center" vertical="center" wrapText="1"/>
    </xf>
    <xf numFmtId="0" fontId="9" fillId="0" borderId="0" xfId="0" applyFont="1" applyAlignment="1"/>
    <xf numFmtId="49" fontId="9" fillId="0" borderId="0" xfId="0" applyNumberFormat="1" applyFont="1">
      <alignment vertical="center"/>
    </xf>
    <xf numFmtId="0" fontId="9" fillId="0" borderId="0" xfId="0" applyFont="1" applyAlignment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Users\brittanychen\Library\Containers\com.tencent.xinWeChat\Data\Library\Application%20Support\com.tencent.xinWeChat\2.0b4.0.9\3b95f83f0f6b17321b8d824a69cd3cda\Message\MessageTemp\31406862cbb911f94ca80c4e6dd9dc99\File\D:\weixin\WeChat%20Files\wxid_pgsj1dgb52qw11\FileStorage\File\2022-10\&#35838;&#31243;&#23548;&#20837;&#27169;&#2649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>
        <row r="1">
          <cell r="A1" t="str">
            <v>课程名称</v>
          </cell>
          <cell r="B1" t="str">
            <v>课程编码</v>
          </cell>
        </row>
        <row r="2">
          <cell r="A2" t="str">
            <v>经济学基础</v>
          </cell>
          <cell r="B2" t="str">
            <v>CJDS001S</v>
          </cell>
        </row>
        <row r="3">
          <cell r="A3" t="str">
            <v>企业管理</v>
          </cell>
          <cell r="B3" t="str">
            <v>CJDS002S</v>
          </cell>
        </row>
        <row r="4">
          <cell r="A4" t="str">
            <v>基础会计学（一）</v>
          </cell>
          <cell r="B4" t="str">
            <v>CJCS001A</v>
          </cell>
        </row>
        <row r="5">
          <cell r="A5" t="str">
            <v>基础会计学（二）</v>
          </cell>
          <cell r="B5" t="str">
            <v>CJCS002B</v>
          </cell>
        </row>
        <row r="6">
          <cell r="A6" t="str">
            <v>人力资源管理</v>
          </cell>
          <cell r="B6" t="str">
            <v>CJDS003S</v>
          </cell>
        </row>
        <row r="7">
          <cell r="A7" t="str">
            <v>网络营销(一）</v>
          </cell>
          <cell r="B7" t="str">
            <v>CJDS004A</v>
          </cell>
        </row>
        <row r="8">
          <cell r="A8" t="str">
            <v>网络营销(二）</v>
          </cell>
          <cell r="B8" t="str">
            <v>CJDS004B</v>
          </cell>
        </row>
        <row r="9">
          <cell r="A9" t="str">
            <v>物流管理</v>
          </cell>
          <cell r="B9" t="str">
            <v>CJDS005S</v>
          </cell>
        </row>
        <row r="10">
          <cell r="A10" t="str">
            <v>电子商务概论</v>
          </cell>
          <cell r="B10" t="str">
            <v>CJDS006S</v>
          </cell>
        </row>
        <row r="11">
          <cell r="A11" t="str">
            <v>管理学基础（一）</v>
          </cell>
          <cell r="B11" t="str">
            <v>CJDS007A</v>
          </cell>
        </row>
        <row r="12">
          <cell r="A12" t="str">
            <v>管理学基础（二）</v>
          </cell>
          <cell r="B12" t="str">
            <v>CJDS007B</v>
          </cell>
        </row>
        <row r="13">
          <cell r="A13" t="str">
            <v>电子商务实务</v>
          </cell>
          <cell r="B13" t="str">
            <v>CJDS008S</v>
          </cell>
        </row>
        <row r="14">
          <cell r="A14" t="str">
            <v>商务谈判</v>
          </cell>
          <cell r="B14" t="str">
            <v>CJDS009S</v>
          </cell>
        </row>
        <row r="15">
          <cell r="A15" t="str">
            <v>平面设计</v>
          </cell>
          <cell r="B15" t="str">
            <v>CJDS010S</v>
          </cell>
        </row>
        <row r="16">
          <cell r="A16" t="str">
            <v>电商网站建设</v>
          </cell>
          <cell r="B16" t="str">
            <v>CJDS011S</v>
          </cell>
        </row>
        <row r="17">
          <cell r="A17" t="str">
            <v>计算机网络技术</v>
          </cell>
          <cell r="B17" t="str">
            <v>CJDS012S</v>
          </cell>
        </row>
        <row r="18">
          <cell r="A18" t="str">
            <v>电子支付与结算</v>
          </cell>
          <cell r="B18" t="str">
            <v>CJDS013S</v>
          </cell>
        </row>
        <row r="19">
          <cell r="A19" t="str">
            <v>市场营销学（一）</v>
          </cell>
          <cell r="B19" t="str">
            <v>CJDS014A</v>
          </cell>
        </row>
        <row r="20">
          <cell r="A20" t="str">
            <v>市场营销学（二）</v>
          </cell>
          <cell r="B20" t="str">
            <v>CJDS014B</v>
          </cell>
        </row>
        <row r="21">
          <cell r="A21" t="str">
            <v>商贸法规</v>
          </cell>
          <cell r="B21" t="str">
            <v>CJDS015S</v>
          </cell>
        </row>
        <row r="22">
          <cell r="A22" t="str">
            <v>电子商务实训</v>
          </cell>
          <cell r="B22" t="str">
            <v>CJDS016S</v>
          </cell>
        </row>
        <row r="23">
          <cell r="A23" t="str">
            <v>营运管理</v>
          </cell>
          <cell r="B23" t="str">
            <v>CJDS017S</v>
          </cell>
        </row>
        <row r="24">
          <cell r="A24" t="str">
            <v>企业电商管理实训（含跨境电商）</v>
          </cell>
          <cell r="B24" t="str">
            <v>CJDS018S</v>
          </cell>
        </row>
        <row r="25">
          <cell r="A25" t="str">
            <v>企业营销策划实务与实战模拟</v>
          </cell>
          <cell r="B25" t="str">
            <v>CJDS019S</v>
          </cell>
        </row>
        <row r="26">
          <cell r="A26" t="str">
            <v>电子商务项目运作实训</v>
          </cell>
          <cell r="B26" t="str">
            <v>CJDS020S</v>
          </cell>
        </row>
        <row r="27">
          <cell r="A27" t="str">
            <v>国际贸易实务</v>
          </cell>
          <cell r="B27" t="str">
            <v>CJDS021S</v>
          </cell>
        </row>
        <row r="28">
          <cell r="A28" t="str">
            <v>消费者心理与分析</v>
          </cell>
          <cell r="B28" t="str">
            <v>CJDS022S</v>
          </cell>
        </row>
        <row r="29">
          <cell r="A29" t="str">
            <v>商务礼仪</v>
          </cell>
          <cell r="B29" t="str">
            <v>CJDS023S</v>
          </cell>
        </row>
        <row r="30">
          <cell r="A30" t="str">
            <v>市场调研与预测</v>
          </cell>
          <cell r="B30" t="str">
            <v>CJDS024S</v>
          </cell>
        </row>
        <row r="31">
          <cell r="A31" t="str">
            <v>电子商务数据分析与应用</v>
          </cell>
          <cell r="B31" t="str">
            <v>CJDS025S</v>
          </cell>
        </row>
        <row r="32">
          <cell r="A32" t="str">
            <v>商品广告设计</v>
          </cell>
          <cell r="B32" t="str">
            <v>CJDS026S</v>
          </cell>
        </row>
        <row r="33">
          <cell r="A33" t="str">
            <v>消费者心理学</v>
          </cell>
          <cell r="B33" t="str">
            <v>CJDS027S</v>
          </cell>
        </row>
        <row r="34">
          <cell r="A34" t="str">
            <v>电子商务物流</v>
          </cell>
          <cell r="B34" t="str">
            <v>CJDS028S</v>
          </cell>
        </row>
        <row r="35">
          <cell r="A35" t="str">
            <v>管理学基础</v>
          </cell>
          <cell r="B35" t="str">
            <v>CJDS007S</v>
          </cell>
        </row>
        <row r="36">
          <cell r="A36" t="str">
            <v>移动电商实务</v>
          </cell>
          <cell r="B36" t="str">
            <v>CJDS029S</v>
          </cell>
        </row>
        <row r="37">
          <cell r="A37" t="str">
            <v>商务沟通（客户关系管理）</v>
          </cell>
          <cell r="B37" t="str">
            <v>CJDS030S</v>
          </cell>
        </row>
        <row r="38">
          <cell r="A38" t="str">
            <v>视频拍摄与处理</v>
          </cell>
          <cell r="B38" t="str">
            <v>CJDS031S</v>
          </cell>
        </row>
        <row r="39">
          <cell r="A39" t="str">
            <v>商品拍摄与图片处理</v>
          </cell>
          <cell r="B39" t="str">
            <v>CJDS032S</v>
          </cell>
        </row>
        <row r="40">
          <cell r="A40" t="str">
            <v>电子商务网站与网页设计</v>
          </cell>
          <cell r="B40" t="str">
            <v>CJDS033S</v>
          </cell>
        </row>
        <row r="41">
          <cell r="A41" t="str">
            <v>网店运营与管理实训</v>
          </cell>
          <cell r="B41" t="str">
            <v>CJDS034S</v>
          </cell>
        </row>
        <row r="42">
          <cell r="A42" t="str">
            <v>网络直播实务（以淘宝，抖音为主）</v>
          </cell>
          <cell r="B42" t="str">
            <v>CJDS035S</v>
          </cell>
        </row>
        <row r="43">
          <cell r="A43" t="str">
            <v>网店运营创业实训</v>
          </cell>
          <cell r="B43" t="str">
            <v>CJDS036S</v>
          </cell>
        </row>
        <row r="44">
          <cell r="A44" t="str">
            <v>视觉营销</v>
          </cell>
          <cell r="B44" t="str">
            <v>CJDS037S</v>
          </cell>
        </row>
        <row r="45">
          <cell r="A45" t="str">
            <v>市场营销学（市场调研与数据分析）</v>
          </cell>
          <cell r="B45" t="str">
            <v>CJDS038S</v>
          </cell>
        </row>
        <row r="46">
          <cell r="A46" t="str">
            <v>电子商务综合实训（含跨境电商）</v>
          </cell>
          <cell r="B46" t="str">
            <v>CJDS039S</v>
          </cell>
        </row>
        <row r="47">
          <cell r="A47" t="str">
            <v>市场预测与分析</v>
          </cell>
          <cell r="B47" t="str">
            <v>CJDS040S</v>
          </cell>
        </row>
        <row r="48">
          <cell r="A48" t="str">
            <v>新媒体模拟实训</v>
          </cell>
          <cell r="B48" t="str">
            <v>CJDS041S</v>
          </cell>
        </row>
        <row r="49">
          <cell r="A49" t="str">
            <v>电子商务英语</v>
          </cell>
          <cell r="B49" t="str">
            <v>CJDS042S</v>
          </cell>
        </row>
        <row r="50">
          <cell r="A50" t="str">
            <v>财务会计基础</v>
          </cell>
          <cell r="B50" t="str">
            <v>CJDK001S</v>
          </cell>
        </row>
        <row r="51">
          <cell r="A51" t="str">
            <v>财经法规与职业道德</v>
          </cell>
          <cell r="B51" t="str">
            <v>CJDK007S</v>
          </cell>
        </row>
        <row r="52">
          <cell r="A52" t="str">
            <v>经济法基础</v>
          </cell>
          <cell r="B52" t="str">
            <v>CJDK003S</v>
          </cell>
        </row>
        <row r="53">
          <cell r="A53" t="str">
            <v>管理学基础</v>
          </cell>
          <cell r="B53" t="str">
            <v>CJDC009S</v>
          </cell>
        </row>
        <row r="54">
          <cell r="A54" t="str">
            <v>现代金融基础</v>
          </cell>
          <cell r="B54" t="str">
            <v>CJDC001S</v>
          </cell>
        </row>
        <row r="55">
          <cell r="A55" t="str">
            <v>企业财务会计（一）</v>
          </cell>
          <cell r="B55" t="str">
            <v>CJDK002A</v>
          </cell>
        </row>
        <row r="56">
          <cell r="A56" t="str">
            <v>企业财务会计（二）</v>
          </cell>
          <cell r="B56" t="str">
            <v>CJDK002B</v>
          </cell>
        </row>
        <row r="57">
          <cell r="A57" t="str">
            <v>成本核算与管理</v>
          </cell>
          <cell r="B57" t="str">
            <v>CJDK004S</v>
          </cell>
        </row>
        <row r="58">
          <cell r="A58" t="str">
            <v>预算管理</v>
          </cell>
          <cell r="B58" t="str">
            <v>CJDC002S</v>
          </cell>
        </row>
        <row r="59">
          <cell r="A59" t="str">
            <v>预算管理（选修）</v>
          </cell>
          <cell r="B59" t="str">
            <v>CJDC010S</v>
          </cell>
        </row>
        <row r="60">
          <cell r="A60" t="str">
            <v>中级财务管理</v>
          </cell>
          <cell r="B60" t="str">
            <v>CJDC003S</v>
          </cell>
        </row>
        <row r="61">
          <cell r="A61" t="str">
            <v>税务管理及筹划</v>
          </cell>
          <cell r="B61" t="str">
            <v>CJDC004S</v>
          </cell>
        </row>
        <row r="62">
          <cell r="A62" t="str">
            <v>企业财务分析</v>
          </cell>
          <cell r="B62" t="str">
            <v>CJDK009S</v>
          </cell>
        </row>
        <row r="63">
          <cell r="A63" t="str">
            <v>市场营销</v>
          </cell>
          <cell r="B63" t="str">
            <v>CJDS014S</v>
          </cell>
        </row>
        <row r="64">
          <cell r="A64" t="str">
            <v>企业税收模拟实训（纳税实务）</v>
          </cell>
          <cell r="B64" t="str">
            <v>CJDK012S</v>
          </cell>
        </row>
        <row r="65">
          <cell r="A65" t="str">
            <v>会计技能训练（出纳业务操作）</v>
          </cell>
          <cell r="B65" t="str">
            <v>CJDK013S</v>
          </cell>
        </row>
        <row r="66">
          <cell r="A66" t="str">
            <v>企业会计模拟</v>
          </cell>
          <cell r="B66" t="str">
            <v>CJDK014S</v>
          </cell>
        </row>
        <row r="67">
          <cell r="A67" t="str">
            <v>excel在财务中的应用</v>
          </cell>
          <cell r="B67" t="str">
            <v>CJDC012S</v>
          </cell>
        </row>
        <row r="68">
          <cell r="A68" t="str">
            <v>excel在财务中的应用</v>
          </cell>
          <cell r="B68" t="str">
            <v>CJDK015S</v>
          </cell>
        </row>
        <row r="69">
          <cell r="A69" t="str">
            <v>电算会计应用</v>
          </cell>
          <cell r="B69" t="str">
            <v>CJDK016S</v>
          </cell>
        </row>
        <row r="70">
          <cell r="A70" t="str">
            <v>内部控制与风险管理</v>
          </cell>
          <cell r="B70" t="str">
            <v>CJDC005S</v>
          </cell>
        </row>
        <row r="71">
          <cell r="A71" t="str">
            <v>会计英语</v>
          </cell>
          <cell r="B71" t="str">
            <v>CJDK018S</v>
          </cell>
        </row>
        <row r="72">
          <cell r="A72" t="str">
            <v>绩效管理</v>
          </cell>
          <cell r="B72" t="str">
            <v>CJDC006S</v>
          </cell>
        </row>
        <row r="73">
          <cell r="A73" t="str">
            <v>财务制度设计</v>
          </cell>
          <cell r="B73" t="str">
            <v>CJDC007S</v>
          </cell>
        </row>
        <row r="74">
          <cell r="A74" t="str">
            <v>个人理财与规划</v>
          </cell>
          <cell r="B74" t="str">
            <v>CJDK021S</v>
          </cell>
        </row>
        <row r="75">
          <cell r="A75" t="str">
            <v>儒家财经理论述要</v>
          </cell>
          <cell r="B75" t="str">
            <v>CJDK024S</v>
          </cell>
        </row>
        <row r="76">
          <cell r="A76" t="str">
            <v>投资学</v>
          </cell>
          <cell r="B76" t="str">
            <v>CJDK022S</v>
          </cell>
        </row>
        <row r="77">
          <cell r="A77" t="str">
            <v>审计基础与实务</v>
          </cell>
          <cell r="B77" t="str">
            <v>CJDK008S</v>
          </cell>
        </row>
        <row r="78">
          <cell r="A78" t="str">
            <v>python</v>
          </cell>
          <cell r="B78" t="str">
            <v>CJDC008S</v>
          </cell>
        </row>
        <row r="79">
          <cell r="A79" t="str">
            <v>企业会计模拟</v>
          </cell>
          <cell r="B79" t="str">
            <v>CJDK027S</v>
          </cell>
        </row>
        <row r="80">
          <cell r="A80" t="str">
            <v>企业财务管理</v>
          </cell>
          <cell r="B80" t="str">
            <v>CJDK005S</v>
          </cell>
        </row>
        <row r="81">
          <cell r="A81" t="str">
            <v>行业会计</v>
          </cell>
          <cell r="B81" t="str">
            <v>CJDK006S</v>
          </cell>
        </row>
        <row r="82">
          <cell r="A82" t="str">
            <v>财政金融基础</v>
          </cell>
          <cell r="B82" t="str">
            <v>CJDK010S</v>
          </cell>
        </row>
        <row r="83">
          <cell r="A83" t="str">
            <v>统计基础</v>
          </cell>
          <cell r="B83" t="str">
            <v>CJDK011S</v>
          </cell>
        </row>
        <row r="84">
          <cell r="A84" t="str">
            <v>管理会计基础</v>
          </cell>
          <cell r="B84" t="str">
            <v>CJDK017S</v>
          </cell>
        </row>
        <row r="85">
          <cell r="A85" t="str">
            <v>ERP沙盘模拟</v>
          </cell>
          <cell r="B85" t="str">
            <v>CJDK019S</v>
          </cell>
        </row>
        <row r="86">
          <cell r="A86" t="str">
            <v>基础会计学</v>
          </cell>
          <cell r="B86" t="str">
            <v>CJCS001S</v>
          </cell>
        </row>
        <row r="87">
          <cell r="A87" t="str">
            <v>财务会计</v>
          </cell>
          <cell r="B87" t="str">
            <v>CJCS002S</v>
          </cell>
        </row>
        <row r="88">
          <cell r="A88" t="str">
            <v>税收概论</v>
          </cell>
          <cell r="B88" t="str">
            <v>CJCS003S</v>
          </cell>
        </row>
        <row r="89">
          <cell r="A89" t="str">
            <v>税法（一）</v>
          </cell>
          <cell r="B89" t="str">
            <v>CJCS004A</v>
          </cell>
        </row>
        <row r="90">
          <cell r="A90" t="str">
            <v>税法（二）</v>
          </cell>
          <cell r="B90" t="str">
            <v>CJCS004B</v>
          </cell>
        </row>
        <row r="91">
          <cell r="A91" t="str">
            <v>税收管理</v>
          </cell>
          <cell r="B91" t="str">
            <v>CJCS005S</v>
          </cell>
        </row>
        <row r="92">
          <cell r="A92" t="str">
            <v>纳税检查</v>
          </cell>
          <cell r="B92" t="str">
            <v>CJCS006S</v>
          </cell>
        </row>
        <row r="93">
          <cell r="A93" t="str">
            <v>税收会计（一）</v>
          </cell>
          <cell r="B93" t="str">
            <v>CJCS007A</v>
          </cell>
        </row>
        <row r="94">
          <cell r="A94" t="str">
            <v>税收会计（二）</v>
          </cell>
          <cell r="B94" t="str">
            <v>CJCS007B</v>
          </cell>
        </row>
        <row r="95">
          <cell r="A95" t="str">
            <v>审计学</v>
          </cell>
          <cell r="B95" t="str">
            <v>CJCS008S</v>
          </cell>
        </row>
        <row r="96">
          <cell r="A96" t="str">
            <v>中国税制</v>
          </cell>
          <cell r="B96" t="str">
            <v>CJCS009S</v>
          </cell>
        </row>
        <row r="97">
          <cell r="A97" t="str">
            <v>税务英语</v>
          </cell>
          <cell r="B97" t="str">
            <v>CJCS010S</v>
          </cell>
        </row>
        <row r="98">
          <cell r="A98" t="str">
            <v>税务筹划</v>
          </cell>
          <cell r="B98" t="str">
            <v>CJCS011S</v>
          </cell>
        </row>
        <row r="99">
          <cell r="A99" t="str">
            <v>大学生理财与规划</v>
          </cell>
          <cell r="B99" t="str">
            <v>CJDK023S</v>
          </cell>
        </row>
        <row r="100">
          <cell r="A100" t="str">
            <v>税收会计</v>
          </cell>
          <cell r="B100" t="str">
            <v>CJCS007S</v>
          </cell>
        </row>
        <row r="101">
          <cell r="A101" t="str">
            <v>国际税收</v>
          </cell>
          <cell r="B101" t="str">
            <v>CJCS012S</v>
          </cell>
        </row>
        <row r="102">
          <cell r="A102" t="str">
            <v>营运管理（选修）</v>
          </cell>
          <cell r="B102" t="str">
            <v>CJDC011S</v>
          </cell>
        </row>
        <row r="103">
          <cell r="A103" t="str">
            <v>银行会计</v>
          </cell>
          <cell r="B103" t="str">
            <v>CJDK020S</v>
          </cell>
        </row>
        <row r="104">
          <cell r="A104" t="str">
            <v>管理学基础（选修）</v>
          </cell>
          <cell r="B104" t="str">
            <v>CJDK028S</v>
          </cell>
        </row>
        <row r="105">
          <cell r="A105" t="str">
            <v>财务大数据基础-Python基础</v>
          </cell>
          <cell r="B105" t="str">
            <v>CJDK025S</v>
          </cell>
        </row>
        <row r="106">
          <cell r="A106" t="str">
            <v>财务大数据程序设计与应用-Python程序设计与应用</v>
          </cell>
          <cell r="B106" t="str">
            <v>CJDK026S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9"/>
  <sheetViews>
    <sheetView zoomScale="93" zoomScaleNormal="93" workbookViewId="0">
      <pane xSplit="3" ySplit="6" topLeftCell="D39" activePane="bottomRight" state="frozen"/>
      <selection/>
      <selection pane="topRight"/>
      <selection pane="bottomLeft"/>
      <selection pane="bottomRight" activeCell="A1" sqref="A1:S46"/>
    </sheetView>
  </sheetViews>
  <sheetFormatPr defaultColWidth="9" defaultRowHeight="14.25"/>
  <cols>
    <col min="1" max="1" width="2.375" customWidth="1"/>
    <col min="2" max="2" width="3.25" customWidth="1"/>
    <col min="3" max="3" width="3.125" customWidth="1"/>
    <col min="4" max="4" width="21.625" customWidth="1"/>
    <col min="5" max="5" width="7.25" customWidth="1"/>
    <col min="6" max="6" width="2.625" customWidth="1"/>
    <col min="7" max="7" width="5.75" customWidth="1"/>
    <col min="8" max="10" width="4.875" customWidth="1"/>
    <col min="11" max="16" width="4.5" customWidth="1"/>
    <col min="17" max="18" width="2.5" customWidth="1"/>
    <col min="19" max="19" width="22.25" customWidth="1"/>
  </cols>
  <sheetData>
    <row r="1" ht="18.75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"/>
      <c r="L2" s="30"/>
      <c r="M2" s="30"/>
      <c r="N2" s="29">
        <v>44854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7" t="s">
        <v>10</v>
      </c>
      <c r="L3" s="8"/>
      <c r="M3" s="8"/>
      <c r="N3" s="8"/>
      <c r="O3" s="8"/>
      <c r="P3" s="57"/>
      <c r="Q3" s="67" t="s">
        <v>11</v>
      </c>
      <c r="R3" s="67" t="s">
        <v>12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7" t="s">
        <v>17</v>
      </c>
      <c r="L4" s="57"/>
      <c r="M4" s="7" t="s">
        <v>18</v>
      </c>
      <c r="N4" s="57"/>
      <c r="O4" s="7" t="s">
        <v>19</v>
      </c>
      <c r="P4" s="57"/>
      <c r="Q4" s="68"/>
      <c r="R4" s="68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13">
        <v>1</v>
      </c>
      <c r="L5" s="13">
        <v>2</v>
      </c>
      <c r="M5" s="13">
        <v>3</v>
      </c>
      <c r="N5" s="13">
        <v>4</v>
      </c>
      <c r="O5" s="13">
        <v>5</v>
      </c>
      <c r="P5" s="13">
        <v>6</v>
      </c>
      <c r="Q5" s="68"/>
      <c r="R5" s="68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69"/>
      <c r="R6" s="69"/>
      <c r="S6" s="11"/>
    </row>
    <row r="7" ht="27.9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 t="s">
        <v>27</v>
      </c>
      <c r="R7" s="13"/>
      <c r="S7" s="13" t="s">
        <v>28</v>
      </c>
    </row>
    <row r="8" ht="27.95" customHeight="1" spans="1:19">
      <c r="A8" s="9"/>
      <c r="B8" s="9"/>
      <c r="C8" s="13">
        <v>2</v>
      </c>
      <c r="D8" s="13" t="s">
        <v>29</v>
      </c>
      <c r="E8" s="13" t="s">
        <v>30</v>
      </c>
      <c r="F8" s="13" t="s">
        <v>25</v>
      </c>
      <c r="G8" s="13">
        <v>20</v>
      </c>
      <c r="H8" s="13">
        <v>15</v>
      </c>
      <c r="I8" s="13">
        <v>5</v>
      </c>
      <c r="J8" s="13">
        <v>1</v>
      </c>
      <c r="K8" s="36" t="s">
        <v>31</v>
      </c>
      <c r="L8" s="36" t="s">
        <v>31</v>
      </c>
      <c r="M8" s="36" t="s">
        <v>31</v>
      </c>
      <c r="N8" s="36" t="s">
        <v>31</v>
      </c>
      <c r="O8" s="36" t="s">
        <v>31</v>
      </c>
      <c r="P8" s="36"/>
      <c r="Q8" s="13" t="s">
        <v>27</v>
      </c>
      <c r="R8" s="13"/>
      <c r="S8" s="13" t="s">
        <v>32</v>
      </c>
    </row>
    <row r="9" ht="27.95" customHeight="1" spans="1:19">
      <c r="A9" s="9"/>
      <c r="B9" s="9"/>
      <c r="C9" s="13">
        <v>3</v>
      </c>
      <c r="D9" s="13" t="s">
        <v>33</v>
      </c>
      <c r="E9" s="13" t="s">
        <v>34</v>
      </c>
      <c r="F9" s="13" t="s">
        <v>25</v>
      </c>
      <c r="G9" s="13">
        <v>30</v>
      </c>
      <c r="H9" s="13">
        <v>24</v>
      </c>
      <c r="I9" s="13">
        <v>6</v>
      </c>
      <c r="J9" s="13">
        <v>2</v>
      </c>
      <c r="K9" s="36" t="s">
        <v>35</v>
      </c>
      <c r="L9" s="36"/>
      <c r="M9" s="36"/>
      <c r="N9" s="36"/>
      <c r="O9" s="36"/>
      <c r="P9" s="36"/>
      <c r="Q9" s="13" t="s">
        <v>36</v>
      </c>
      <c r="R9" s="13"/>
      <c r="S9" s="13" t="s">
        <v>28</v>
      </c>
    </row>
    <row r="10" ht="27.95" customHeight="1" spans="1:19">
      <c r="A10" s="9"/>
      <c r="B10" s="9"/>
      <c r="C10" s="13">
        <v>4</v>
      </c>
      <c r="D10" s="13" t="s">
        <v>37</v>
      </c>
      <c r="E10" s="13" t="s">
        <v>38</v>
      </c>
      <c r="F10" s="13" t="s">
        <v>25</v>
      </c>
      <c r="G10" s="13">
        <v>36</v>
      </c>
      <c r="H10" s="13">
        <v>28</v>
      </c>
      <c r="I10" s="13">
        <v>8</v>
      </c>
      <c r="J10" s="13">
        <v>2</v>
      </c>
      <c r="K10" s="87"/>
      <c r="L10" s="36" t="s">
        <v>39</v>
      </c>
      <c r="M10" s="36"/>
      <c r="N10" s="36"/>
      <c r="O10" s="36"/>
      <c r="P10" s="36"/>
      <c r="Q10" s="13" t="s">
        <v>36</v>
      </c>
      <c r="R10" s="13"/>
      <c r="S10" s="13" t="s">
        <v>28</v>
      </c>
    </row>
    <row r="11" ht="27.95" customHeight="1" spans="1:19">
      <c r="A11" s="9"/>
      <c r="B11" s="9"/>
      <c r="C11" s="13">
        <v>5</v>
      </c>
      <c r="D11" s="13" t="s">
        <v>40</v>
      </c>
      <c r="E11" s="13" t="s">
        <v>41</v>
      </c>
      <c r="F11" s="13" t="s">
        <v>42</v>
      </c>
      <c r="G11" s="13">
        <v>54</v>
      </c>
      <c r="H11" s="13">
        <v>54</v>
      </c>
      <c r="I11" s="13">
        <v>0</v>
      </c>
      <c r="J11" s="13">
        <v>3</v>
      </c>
      <c r="K11" s="13"/>
      <c r="L11" s="13"/>
      <c r="M11" s="13" t="s">
        <v>43</v>
      </c>
      <c r="N11" s="36"/>
      <c r="O11" s="36"/>
      <c r="P11" s="36"/>
      <c r="Q11" s="13" t="s">
        <v>36</v>
      </c>
      <c r="R11" s="36"/>
      <c r="S11" s="13" t="s">
        <v>28</v>
      </c>
    </row>
    <row r="12" ht="27.95" customHeight="1" spans="1:19">
      <c r="A12" s="9"/>
      <c r="B12" s="9"/>
      <c r="C12" s="13">
        <v>6</v>
      </c>
      <c r="D12" s="13" t="s">
        <v>44</v>
      </c>
      <c r="E12" s="13" t="s">
        <v>45</v>
      </c>
      <c r="F12" s="13" t="s">
        <v>25</v>
      </c>
      <c r="G12" s="13">
        <v>36</v>
      </c>
      <c r="H12" s="13">
        <v>28</v>
      </c>
      <c r="I12" s="13">
        <v>8</v>
      </c>
      <c r="J12" s="13">
        <v>2</v>
      </c>
      <c r="K12" s="36"/>
      <c r="L12" s="36"/>
      <c r="M12" s="36"/>
      <c r="N12" s="36" t="s">
        <v>39</v>
      </c>
      <c r="O12" s="36"/>
      <c r="P12" s="36"/>
      <c r="Q12" s="13" t="s">
        <v>36</v>
      </c>
      <c r="R12" s="36"/>
      <c r="S12" s="13" t="s">
        <v>28</v>
      </c>
    </row>
    <row r="13" ht="36.95" customHeight="1" spans="1:19">
      <c r="A13" s="9"/>
      <c r="B13" s="9"/>
      <c r="C13" s="13">
        <v>7</v>
      </c>
      <c r="D13" s="13" t="s">
        <v>46</v>
      </c>
      <c r="E13" s="13" t="s">
        <v>47</v>
      </c>
      <c r="F13" s="13" t="s">
        <v>25</v>
      </c>
      <c r="G13" s="13">
        <v>30</v>
      </c>
      <c r="H13" s="13">
        <v>20</v>
      </c>
      <c r="I13" s="13">
        <v>10</v>
      </c>
      <c r="J13" s="13">
        <v>1.4</v>
      </c>
      <c r="K13" s="36" t="s">
        <v>48</v>
      </c>
      <c r="L13" s="36"/>
      <c r="M13" s="36"/>
      <c r="N13" s="36"/>
      <c r="O13" s="36"/>
      <c r="P13" s="36"/>
      <c r="Q13" s="36" t="s">
        <v>27</v>
      </c>
      <c r="R13" s="36"/>
      <c r="S13" s="13" t="s">
        <v>28</v>
      </c>
    </row>
    <row r="14" ht="27.95" customHeight="1" spans="1:19">
      <c r="A14" s="9"/>
      <c r="B14" s="9"/>
      <c r="C14" s="13">
        <v>8</v>
      </c>
      <c r="D14" s="13" t="s">
        <v>49</v>
      </c>
      <c r="E14" s="13" t="s">
        <v>50</v>
      </c>
      <c r="F14" s="13" t="s">
        <v>25</v>
      </c>
      <c r="G14" s="13">
        <v>6</v>
      </c>
      <c r="H14" s="13">
        <v>4</v>
      </c>
      <c r="I14" s="13">
        <v>2</v>
      </c>
      <c r="J14" s="13">
        <v>0.2</v>
      </c>
      <c r="K14" s="36"/>
      <c r="L14" s="36" t="s">
        <v>51</v>
      </c>
      <c r="M14" s="36"/>
      <c r="N14" s="36"/>
      <c r="O14" s="36"/>
      <c r="P14" s="36"/>
      <c r="Q14" s="36" t="s">
        <v>27</v>
      </c>
      <c r="R14" s="36"/>
      <c r="S14" s="13" t="s">
        <v>28</v>
      </c>
    </row>
    <row r="15" ht="27.95" customHeight="1" spans="1:19">
      <c r="A15" s="9"/>
      <c r="B15" s="9"/>
      <c r="C15" s="13">
        <v>9</v>
      </c>
      <c r="D15" s="13" t="s">
        <v>52</v>
      </c>
      <c r="E15" s="13" t="s">
        <v>53</v>
      </c>
      <c r="F15" s="13" t="s">
        <v>25</v>
      </c>
      <c r="G15" s="13">
        <v>6</v>
      </c>
      <c r="H15" s="13">
        <v>4</v>
      </c>
      <c r="I15" s="13">
        <v>2</v>
      </c>
      <c r="J15" s="13">
        <v>0.2</v>
      </c>
      <c r="K15" s="36"/>
      <c r="L15" s="36"/>
      <c r="M15" s="36" t="s">
        <v>51</v>
      </c>
      <c r="N15" s="36"/>
      <c r="O15" s="36"/>
      <c r="P15" s="36"/>
      <c r="Q15" s="36" t="s">
        <v>27</v>
      </c>
      <c r="R15" s="36"/>
      <c r="S15" s="13" t="s">
        <v>28</v>
      </c>
    </row>
    <row r="16" ht="27.95" customHeight="1" spans="1:19">
      <c r="A16" s="9"/>
      <c r="B16" s="9"/>
      <c r="C16" s="13">
        <v>10</v>
      </c>
      <c r="D16" s="13" t="s">
        <v>54</v>
      </c>
      <c r="E16" s="13" t="s">
        <v>55</v>
      </c>
      <c r="F16" s="13" t="s">
        <v>25</v>
      </c>
      <c r="G16" s="13">
        <v>6</v>
      </c>
      <c r="H16" s="13">
        <v>4</v>
      </c>
      <c r="I16" s="13">
        <v>2</v>
      </c>
      <c r="J16" s="13">
        <v>0.2</v>
      </c>
      <c r="K16" s="36"/>
      <c r="L16" s="36"/>
      <c r="M16" s="36"/>
      <c r="N16" s="36" t="s">
        <v>51</v>
      </c>
      <c r="O16" s="36"/>
      <c r="P16" s="36"/>
      <c r="Q16" s="36" t="s">
        <v>27</v>
      </c>
      <c r="R16" s="36"/>
      <c r="S16" s="13" t="s">
        <v>28</v>
      </c>
    </row>
    <row r="17" ht="27.95" customHeight="1" spans="1:19">
      <c r="A17" s="9"/>
      <c r="B17" s="9"/>
      <c r="C17" s="13">
        <v>11</v>
      </c>
      <c r="D17" s="13" t="s">
        <v>56</v>
      </c>
      <c r="E17" s="13" t="s">
        <v>57</v>
      </c>
      <c r="F17" s="13" t="s">
        <v>25</v>
      </c>
      <c r="G17" s="13">
        <v>30</v>
      </c>
      <c r="H17" s="13">
        <v>15</v>
      </c>
      <c r="I17" s="13">
        <v>15</v>
      </c>
      <c r="J17" s="13">
        <v>2</v>
      </c>
      <c r="K17" s="36" t="s">
        <v>35</v>
      </c>
      <c r="L17" s="36"/>
      <c r="M17" s="36"/>
      <c r="N17" s="36"/>
      <c r="O17" s="36"/>
      <c r="P17" s="36"/>
      <c r="Q17" s="36" t="s">
        <v>27</v>
      </c>
      <c r="R17" s="36"/>
      <c r="S17" s="13" t="s">
        <v>58</v>
      </c>
    </row>
    <row r="18" ht="27.95" customHeight="1" spans="1:19">
      <c r="A18" s="9"/>
      <c r="B18" s="9"/>
      <c r="C18" s="13">
        <v>12</v>
      </c>
      <c r="D18" s="13" t="s">
        <v>59</v>
      </c>
      <c r="E18" s="13" t="s">
        <v>60</v>
      </c>
      <c r="F18" s="13" t="s">
        <v>25</v>
      </c>
      <c r="G18" s="13">
        <v>36</v>
      </c>
      <c r="H18" s="13">
        <v>18</v>
      </c>
      <c r="I18" s="13">
        <v>18</v>
      </c>
      <c r="J18" s="13">
        <v>2</v>
      </c>
      <c r="K18" s="36"/>
      <c r="L18" s="36" t="s">
        <v>39</v>
      </c>
      <c r="M18" s="36"/>
      <c r="N18" s="36"/>
      <c r="O18" s="36"/>
      <c r="P18" s="36"/>
      <c r="Q18" s="36" t="s">
        <v>27</v>
      </c>
      <c r="R18" s="36"/>
      <c r="S18" s="13" t="s">
        <v>58</v>
      </c>
    </row>
    <row r="19" ht="27.95" customHeight="1" spans="1:19">
      <c r="A19" s="9"/>
      <c r="B19" s="9"/>
      <c r="C19" s="13">
        <v>13</v>
      </c>
      <c r="D19" s="13" t="s">
        <v>61</v>
      </c>
      <c r="E19" s="13" t="s">
        <v>62</v>
      </c>
      <c r="F19" s="13" t="s">
        <v>25</v>
      </c>
      <c r="G19" s="13">
        <v>36</v>
      </c>
      <c r="H19" s="13">
        <v>18</v>
      </c>
      <c r="I19" s="13">
        <v>18</v>
      </c>
      <c r="J19" s="13">
        <v>2</v>
      </c>
      <c r="K19" s="36"/>
      <c r="L19" s="36"/>
      <c r="M19" s="36" t="s">
        <v>39</v>
      </c>
      <c r="N19" s="36"/>
      <c r="O19" s="36"/>
      <c r="P19" s="36"/>
      <c r="Q19" s="36" t="s">
        <v>27</v>
      </c>
      <c r="R19" s="36"/>
      <c r="S19" s="13" t="s">
        <v>58</v>
      </c>
    </row>
    <row r="20" ht="27.95" customHeight="1" spans="1:19">
      <c r="A20" s="9"/>
      <c r="B20" s="9"/>
      <c r="C20" s="13">
        <v>14</v>
      </c>
      <c r="D20" s="13" t="s">
        <v>63</v>
      </c>
      <c r="E20" s="13" t="s">
        <v>64</v>
      </c>
      <c r="F20" s="13" t="s">
        <v>25</v>
      </c>
      <c r="G20" s="13">
        <v>36</v>
      </c>
      <c r="H20" s="13">
        <v>18</v>
      </c>
      <c r="I20" s="13">
        <v>18</v>
      </c>
      <c r="J20" s="13">
        <v>2</v>
      </c>
      <c r="K20" s="36"/>
      <c r="L20" s="36"/>
      <c r="M20" s="36"/>
      <c r="N20" s="36" t="s">
        <v>39</v>
      </c>
      <c r="O20" s="36"/>
      <c r="P20" s="36"/>
      <c r="Q20" s="36" t="s">
        <v>27</v>
      </c>
      <c r="R20" s="36"/>
      <c r="S20" s="13" t="s">
        <v>58</v>
      </c>
    </row>
    <row r="21" ht="27.95" customHeight="1" spans="1:19">
      <c r="A21" s="9"/>
      <c r="B21" s="9"/>
      <c r="C21" s="13">
        <v>15</v>
      </c>
      <c r="D21" s="13" t="s">
        <v>65</v>
      </c>
      <c r="E21" s="13" t="s">
        <v>66</v>
      </c>
      <c r="F21" s="13" t="s">
        <v>42</v>
      </c>
      <c r="G21" s="13">
        <v>8</v>
      </c>
      <c r="H21" s="13">
        <v>4</v>
      </c>
      <c r="I21" s="13">
        <v>4</v>
      </c>
      <c r="J21" s="13">
        <v>0.5</v>
      </c>
      <c r="K21" s="36" t="s">
        <v>67</v>
      </c>
      <c r="L21" s="36"/>
      <c r="M21" s="36"/>
      <c r="N21" s="36"/>
      <c r="O21" s="36"/>
      <c r="P21" s="36"/>
      <c r="Q21" s="36" t="s">
        <v>27</v>
      </c>
      <c r="R21" s="36"/>
      <c r="S21" s="13" t="s">
        <v>28</v>
      </c>
    </row>
    <row r="22" ht="27.95" customHeight="1" spans="1:19">
      <c r="A22" s="9"/>
      <c r="B22" s="9"/>
      <c r="C22" s="13">
        <v>16</v>
      </c>
      <c r="D22" s="13" t="s">
        <v>68</v>
      </c>
      <c r="E22" s="13" t="s">
        <v>69</v>
      </c>
      <c r="F22" s="13" t="s">
        <v>42</v>
      </c>
      <c r="G22" s="13">
        <v>8</v>
      </c>
      <c r="H22" s="13">
        <v>4</v>
      </c>
      <c r="I22" s="13">
        <v>4</v>
      </c>
      <c r="J22" s="13">
        <v>0.5</v>
      </c>
      <c r="K22" s="36"/>
      <c r="L22" s="36" t="s">
        <v>67</v>
      </c>
      <c r="M22" s="36"/>
      <c r="N22" s="36"/>
      <c r="O22" s="36"/>
      <c r="P22" s="36"/>
      <c r="Q22" s="36" t="s">
        <v>27</v>
      </c>
      <c r="R22" s="36"/>
      <c r="S22" s="13" t="s">
        <v>28</v>
      </c>
    </row>
    <row r="23" ht="27.95" customHeight="1" spans="1:19">
      <c r="A23" s="9"/>
      <c r="B23" s="9"/>
      <c r="C23" s="13">
        <v>17</v>
      </c>
      <c r="D23" s="13" t="s">
        <v>70</v>
      </c>
      <c r="E23" s="13" t="s">
        <v>71</v>
      </c>
      <c r="F23" s="13" t="s">
        <v>42</v>
      </c>
      <c r="G23" s="13">
        <v>8</v>
      </c>
      <c r="H23" s="13">
        <v>4</v>
      </c>
      <c r="I23" s="13">
        <v>4</v>
      </c>
      <c r="J23" s="13">
        <v>0.5</v>
      </c>
      <c r="K23" s="36"/>
      <c r="L23" s="36"/>
      <c r="M23" s="36" t="s">
        <v>67</v>
      </c>
      <c r="N23" s="36"/>
      <c r="O23" s="36"/>
      <c r="P23" s="36"/>
      <c r="Q23" s="36" t="s">
        <v>27</v>
      </c>
      <c r="R23" s="36"/>
      <c r="S23" s="13" t="s">
        <v>28</v>
      </c>
    </row>
    <row r="24" ht="27.95" customHeight="1" spans="1:19">
      <c r="A24" s="9"/>
      <c r="B24" s="9"/>
      <c r="C24" s="13">
        <v>18</v>
      </c>
      <c r="D24" s="13" t="s">
        <v>72</v>
      </c>
      <c r="E24" s="13" t="s">
        <v>73</v>
      </c>
      <c r="F24" s="13" t="s">
        <v>42</v>
      </c>
      <c r="G24" s="13">
        <v>8</v>
      </c>
      <c r="H24" s="13">
        <v>4</v>
      </c>
      <c r="I24" s="13">
        <v>4</v>
      </c>
      <c r="J24" s="13">
        <v>0.5</v>
      </c>
      <c r="K24" s="36"/>
      <c r="L24" s="36"/>
      <c r="M24" s="36"/>
      <c r="N24" s="36" t="s">
        <v>67</v>
      </c>
      <c r="O24" s="36"/>
      <c r="P24" s="36"/>
      <c r="Q24" s="36" t="s">
        <v>27</v>
      </c>
      <c r="R24" s="36"/>
      <c r="S24" s="13" t="s">
        <v>28</v>
      </c>
    </row>
    <row r="25" ht="27.95" customHeight="1" spans="1:19">
      <c r="A25" s="9"/>
      <c r="B25" s="9"/>
      <c r="C25" s="13">
        <v>20</v>
      </c>
      <c r="D25" s="13" t="s">
        <v>74</v>
      </c>
      <c r="E25" s="13" t="s">
        <v>75</v>
      </c>
      <c r="F25" s="13" t="s">
        <v>42</v>
      </c>
      <c r="G25" s="13">
        <v>18</v>
      </c>
      <c r="H25" s="13">
        <v>18</v>
      </c>
      <c r="I25" s="13">
        <v>0</v>
      </c>
      <c r="J25" s="13">
        <v>1</v>
      </c>
      <c r="K25" s="36" t="s">
        <v>76</v>
      </c>
      <c r="L25" s="36"/>
      <c r="M25" s="36"/>
      <c r="N25" s="36"/>
      <c r="O25" s="36"/>
      <c r="P25" s="36"/>
      <c r="Q25" s="36" t="s">
        <v>27</v>
      </c>
      <c r="R25" s="36"/>
      <c r="S25" s="13" t="s">
        <v>28</v>
      </c>
    </row>
    <row r="26" ht="27.95" customHeight="1" spans="1:19">
      <c r="A26" s="9"/>
      <c r="B26" s="9"/>
      <c r="C26" s="13">
        <v>21</v>
      </c>
      <c r="D26" s="13" t="s">
        <v>77</v>
      </c>
      <c r="E26" s="13" t="s">
        <v>78</v>
      </c>
      <c r="F26" s="13" t="s">
        <v>25</v>
      </c>
      <c r="G26" s="13">
        <v>30</v>
      </c>
      <c r="H26" s="13">
        <v>20</v>
      </c>
      <c r="I26" s="13">
        <v>10</v>
      </c>
      <c r="J26" s="13">
        <v>2</v>
      </c>
      <c r="K26" s="36" t="s">
        <v>79</v>
      </c>
      <c r="L26" s="36"/>
      <c r="M26" s="36"/>
      <c r="N26" s="36"/>
      <c r="O26" s="36"/>
      <c r="P26" s="36"/>
      <c r="Q26" s="36" t="s">
        <v>27</v>
      </c>
      <c r="R26" s="36"/>
      <c r="S26" s="13" t="s">
        <v>80</v>
      </c>
    </row>
    <row r="27" ht="27.95" customHeight="1" spans="1:19">
      <c r="A27" s="9"/>
      <c r="B27" s="9"/>
      <c r="C27" s="13">
        <v>22</v>
      </c>
      <c r="D27" s="13" t="s">
        <v>81</v>
      </c>
      <c r="E27" s="13" t="s">
        <v>82</v>
      </c>
      <c r="F27" s="13" t="s">
        <v>25</v>
      </c>
      <c r="G27" s="13">
        <v>60</v>
      </c>
      <c r="H27" s="13">
        <v>30</v>
      </c>
      <c r="I27" s="13">
        <v>30</v>
      </c>
      <c r="J27" s="13">
        <v>4</v>
      </c>
      <c r="K27" s="36"/>
      <c r="L27" s="36"/>
      <c r="M27" s="36"/>
      <c r="N27" s="36" t="s">
        <v>83</v>
      </c>
      <c r="O27" s="36"/>
      <c r="P27" s="36"/>
      <c r="Q27" s="36" t="s">
        <v>27</v>
      </c>
      <c r="R27" s="36"/>
      <c r="S27" s="13" t="s">
        <v>28</v>
      </c>
    </row>
    <row r="28" ht="27.95" customHeight="1" spans="1:19">
      <c r="A28" s="9"/>
      <c r="B28" s="9"/>
      <c r="C28" s="13">
        <v>23</v>
      </c>
      <c r="D28" s="13" t="s">
        <v>84</v>
      </c>
      <c r="E28" s="13" t="s">
        <v>85</v>
      </c>
      <c r="F28" s="13" t="s">
        <v>86</v>
      </c>
      <c r="G28" s="13">
        <v>252</v>
      </c>
      <c r="H28" s="13">
        <v>0</v>
      </c>
      <c r="I28" s="13">
        <v>252</v>
      </c>
      <c r="J28" s="13">
        <v>14</v>
      </c>
      <c r="K28" s="36"/>
      <c r="L28" s="36"/>
      <c r="M28" s="36"/>
      <c r="N28" s="36"/>
      <c r="O28" s="87"/>
      <c r="P28" s="36" t="s">
        <v>87</v>
      </c>
      <c r="Q28" s="36" t="s">
        <v>27</v>
      </c>
      <c r="R28" s="36"/>
      <c r="S28" s="13" t="s">
        <v>28</v>
      </c>
    </row>
    <row r="29" ht="27.95" customHeight="1" spans="1:19">
      <c r="A29" s="9"/>
      <c r="B29" s="9"/>
      <c r="C29" s="13">
        <v>24</v>
      </c>
      <c r="D29" s="13" t="s">
        <v>88</v>
      </c>
      <c r="E29" s="13" t="s">
        <v>89</v>
      </c>
      <c r="F29" s="13" t="s">
        <v>25</v>
      </c>
      <c r="G29" s="13">
        <v>120</v>
      </c>
      <c r="H29" s="13">
        <v>60</v>
      </c>
      <c r="I29" s="13">
        <v>60</v>
      </c>
      <c r="J29" s="13">
        <v>4</v>
      </c>
      <c r="K29" s="36"/>
      <c r="L29" s="36"/>
      <c r="M29" s="36"/>
      <c r="N29" s="36"/>
      <c r="O29" s="36" t="s">
        <v>90</v>
      </c>
      <c r="P29" s="36"/>
      <c r="Q29" s="36" t="s">
        <v>27</v>
      </c>
      <c r="R29" s="36"/>
      <c r="S29" s="13" t="s">
        <v>28</v>
      </c>
    </row>
    <row r="30" ht="27.95" customHeight="1" spans="1:19">
      <c r="A30" s="9"/>
      <c r="B30" s="11"/>
      <c r="C30" s="15" t="s">
        <v>91</v>
      </c>
      <c r="D30" s="15"/>
      <c r="E30" s="15"/>
      <c r="F30" s="15"/>
      <c r="G30" s="15">
        <f>SUM(G7:G29)-G27-G29</f>
        <v>766</v>
      </c>
      <c r="H30" s="15">
        <f>SUM(H7:H29)-H27-H29-SUM(H17:H20)</f>
        <v>271</v>
      </c>
      <c r="I30" s="15">
        <f>SUM(I7:I29)-I27-I29-SUM(I17:I20)</f>
        <v>357</v>
      </c>
      <c r="J30" s="15">
        <f>SUM(J7:J29)-J27-J29-SUM(J17:J20)</f>
        <v>35</v>
      </c>
      <c r="K30" s="39"/>
      <c r="L30" s="39"/>
      <c r="M30" s="39"/>
      <c r="N30" s="39"/>
      <c r="O30" s="39"/>
      <c r="P30" s="39"/>
      <c r="Q30" s="15"/>
      <c r="R30" s="15"/>
      <c r="S30" s="13"/>
    </row>
    <row r="31" ht="27.95" customHeight="1" spans="1:19">
      <c r="A31" s="9"/>
      <c r="B31" s="5" t="s">
        <v>92</v>
      </c>
      <c r="C31" s="13">
        <v>1</v>
      </c>
      <c r="D31" s="13" t="s">
        <v>93</v>
      </c>
      <c r="E31" s="13" t="s">
        <v>94</v>
      </c>
      <c r="F31" s="13" t="s">
        <v>25</v>
      </c>
      <c r="G31" s="13">
        <v>30</v>
      </c>
      <c r="H31" s="13">
        <v>15</v>
      </c>
      <c r="I31" s="13">
        <v>15</v>
      </c>
      <c r="J31" s="13">
        <v>2</v>
      </c>
      <c r="K31" s="36" t="s">
        <v>35</v>
      </c>
      <c r="L31" s="36"/>
      <c r="M31" s="36"/>
      <c r="N31" s="36"/>
      <c r="O31" s="36"/>
      <c r="P31" s="36"/>
      <c r="Q31" s="13" t="s">
        <v>36</v>
      </c>
      <c r="R31" s="36"/>
      <c r="S31" s="13" t="s">
        <v>95</v>
      </c>
    </row>
    <row r="32" ht="27.95" customHeight="1" spans="1:19">
      <c r="A32" s="9"/>
      <c r="B32" s="9"/>
      <c r="C32" s="13">
        <v>2</v>
      </c>
      <c r="D32" s="13" t="s">
        <v>96</v>
      </c>
      <c r="E32" s="13" t="s">
        <v>97</v>
      </c>
      <c r="F32" s="13" t="s">
        <v>25</v>
      </c>
      <c r="G32" s="13">
        <v>36</v>
      </c>
      <c r="H32" s="13">
        <v>18</v>
      </c>
      <c r="I32" s="13">
        <v>18</v>
      </c>
      <c r="J32" s="13">
        <v>2</v>
      </c>
      <c r="K32" s="36"/>
      <c r="L32" s="36" t="s">
        <v>39</v>
      </c>
      <c r="M32" s="36"/>
      <c r="N32" s="36"/>
      <c r="O32" s="36"/>
      <c r="P32" s="36"/>
      <c r="Q32" s="13" t="s">
        <v>36</v>
      </c>
      <c r="R32" s="36"/>
      <c r="S32" s="13" t="s">
        <v>95</v>
      </c>
    </row>
    <row r="33" ht="27.95" customHeight="1" spans="1:19">
      <c r="A33" s="9"/>
      <c r="B33" s="9"/>
      <c r="C33" s="13">
        <v>3</v>
      </c>
      <c r="D33" s="13" t="s">
        <v>98</v>
      </c>
      <c r="E33" s="13" t="s">
        <v>99</v>
      </c>
      <c r="F33" s="13" t="s">
        <v>25</v>
      </c>
      <c r="G33" s="13">
        <v>60</v>
      </c>
      <c r="H33" s="13">
        <v>30</v>
      </c>
      <c r="I33" s="13">
        <v>30</v>
      </c>
      <c r="J33" s="13">
        <v>4</v>
      </c>
      <c r="K33" s="36" t="s">
        <v>100</v>
      </c>
      <c r="L33" s="36"/>
      <c r="M33" s="36"/>
      <c r="N33" s="36"/>
      <c r="O33" s="36"/>
      <c r="P33" s="36"/>
      <c r="Q33" s="13" t="s">
        <v>36</v>
      </c>
      <c r="R33" s="36"/>
      <c r="S33" s="13" t="s">
        <v>101</v>
      </c>
    </row>
    <row r="34" ht="27.95" customHeight="1" spans="1:19">
      <c r="A34" s="9"/>
      <c r="B34" s="9"/>
      <c r="C34" s="13">
        <v>4</v>
      </c>
      <c r="D34" s="13" t="s">
        <v>102</v>
      </c>
      <c r="E34" s="13" t="s">
        <v>103</v>
      </c>
      <c r="F34" s="13" t="s">
        <v>42</v>
      </c>
      <c r="G34" s="13">
        <v>30</v>
      </c>
      <c r="H34" s="13">
        <v>30</v>
      </c>
      <c r="I34" s="13">
        <v>0</v>
      </c>
      <c r="J34" s="13">
        <v>2</v>
      </c>
      <c r="K34" s="36" t="s">
        <v>35</v>
      </c>
      <c r="L34" s="36"/>
      <c r="M34" s="36"/>
      <c r="N34" s="36"/>
      <c r="O34" s="36"/>
      <c r="P34" s="36"/>
      <c r="Q34" s="13" t="s">
        <v>36</v>
      </c>
      <c r="R34" s="36"/>
      <c r="S34" s="13" t="s">
        <v>104</v>
      </c>
    </row>
    <row r="35" ht="27.95" customHeight="1" spans="1:19">
      <c r="A35" s="9"/>
      <c r="B35" s="9"/>
      <c r="C35" s="13">
        <v>5</v>
      </c>
      <c r="D35" s="13" t="s">
        <v>105</v>
      </c>
      <c r="E35" s="13" t="s">
        <v>106</v>
      </c>
      <c r="F35" s="13" t="s">
        <v>42</v>
      </c>
      <c r="G35" s="13">
        <v>36</v>
      </c>
      <c r="H35" s="13">
        <v>36</v>
      </c>
      <c r="I35" s="13">
        <v>0</v>
      </c>
      <c r="J35" s="13">
        <v>2</v>
      </c>
      <c r="K35" s="36"/>
      <c r="L35" s="36" t="s">
        <v>39</v>
      </c>
      <c r="M35" s="36"/>
      <c r="N35" s="36"/>
      <c r="O35" s="36"/>
      <c r="P35" s="36"/>
      <c r="Q35" s="13" t="s">
        <v>36</v>
      </c>
      <c r="R35" s="36"/>
      <c r="S35" s="13" t="s">
        <v>104</v>
      </c>
    </row>
    <row r="36" ht="27.95" customHeight="1" spans="1:19">
      <c r="A36" s="9"/>
      <c r="B36" s="9"/>
      <c r="C36" s="13">
        <v>6</v>
      </c>
      <c r="D36" s="13" t="s">
        <v>107</v>
      </c>
      <c r="E36" s="13" t="s">
        <v>108</v>
      </c>
      <c r="F36" s="13" t="s">
        <v>25</v>
      </c>
      <c r="G36" s="13">
        <v>15</v>
      </c>
      <c r="H36" s="13">
        <v>10</v>
      </c>
      <c r="I36" s="13">
        <v>5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 t="s">
        <v>27</v>
      </c>
      <c r="R36" s="36"/>
      <c r="S36" s="13" t="s">
        <v>28</v>
      </c>
    </row>
    <row r="37" ht="27.95" customHeight="1" spans="1:19">
      <c r="A37" s="9"/>
      <c r="B37" s="9"/>
      <c r="C37" s="13">
        <v>7</v>
      </c>
      <c r="D37" s="13" t="s">
        <v>109</v>
      </c>
      <c r="E37" s="13" t="s">
        <v>110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111</v>
      </c>
      <c r="M37" s="36"/>
      <c r="N37" s="36"/>
      <c r="O37" s="36"/>
      <c r="P37" s="36"/>
      <c r="Q37" s="36" t="s">
        <v>27</v>
      </c>
      <c r="R37" s="36"/>
      <c r="S37" s="13" t="s">
        <v>28</v>
      </c>
    </row>
    <row r="38" ht="27.95" customHeight="1" spans="1:19">
      <c r="A38" s="9"/>
      <c r="B38" s="9"/>
      <c r="C38" s="13">
        <v>8</v>
      </c>
      <c r="D38" s="13" t="s">
        <v>112</v>
      </c>
      <c r="E38" s="13" t="s">
        <v>113</v>
      </c>
      <c r="F38" s="13" t="s">
        <v>42</v>
      </c>
      <c r="G38" s="13">
        <v>36</v>
      </c>
      <c r="H38" s="13">
        <v>36</v>
      </c>
      <c r="I38" s="13">
        <v>0</v>
      </c>
      <c r="J38" s="13">
        <v>2</v>
      </c>
      <c r="K38" s="36"/>
      <c r="L38" s="36"/>
      <c r="M38" s="36"/>
      <c r="N38" s="36"/>
      <c r="O38" s="36" t="s">
        <v>39</v>
      </c>
      <c r="P38" s="36"/>
      <c r="Q38" s="13" t="s">
        <v>36</v>
      </c>
      <c r="R38" s="36"/>
      <c r="S38" s="13" t="s">
        <v>114</v>
      </c>
    </row>
    <row r="39" ht="27.95" customHeight="1" spans="1:19">
      <c r="A39" s="9"/>
      <c r="B39" s="9"/>
      <c r="C39" s="13">
        <v>9</v>
      </c>
      <c r="D39" s="13" t="s">
        <v>115</v>
      </c>
      <c r="E39" s="13" t="s">
        <v>116</v>
      </c>
      <c r="F39" s="13" t="s">
        <v>25</v>
      </c>
      <c r="G39" s="13">
        <v>15</v>
      </c>
      <c r="H39" s="13">
        <v>8</v>
      </c>
      <c r="I39" s="13">
        <v>7</v>
      </c>
      <c r="J39" s="13">
        <v>1</v>
      </c>
      <c r="K39" s="36" t="s">
        <v>48</v>
      </c>
      <c r="L39" s="36"/>
      <c r="M39" s="36"/>
      <c r="N39" s="36"/>
      <c r="O39" s="36"/>
      <c r="P39" s="36"/>
      <c r="Q39" s="13" t="s">
        <v>27</v>
      </c>
      <c r="R39" s="36"/>
      <c r="S39" s="13" t="s">
        <v>117</v>
      </c>
    </row>
    <row r="40" ht="27.95" customHeight="1" spans="1:19">
      <c r="A40" s="9"/>
      <c r="B40" s="9"/>
      <c r="C40" s="13">
        <v>10</v>
      </c>
      <c r="D40" s="13" t="s">
        <v>118</v>
      </c>
      <c r="E40" s="13" t="s">
        <v>119</v>
      </c>
      <c r="F40" s="13" t="s">
        <v>25</v>
      </c>
      <c r="G40" s="13">
        <v>18</v>
      </c>
      <c r="H40" s="13">
        <v>9</v>
      </c>
      <c r="I40" s="13">
        <v>9</v>
      </c>
      <c r="J40" s="13">
        <v>1</v>
      </c>
      <c r="K40" s="36"/>
      <c r="L40" s="36" t="s">
        <v>111</v>
      </c>
      <c r="M40" s="36"/>
      <c r="N40" s="36"/>
      <c r="O40" s="36"/>
      <c r="P40" s="36"/>
      <c r="Q40" s="13" t="s">
        <v>27</v>
      </c>
      <c r="R40" s="36"/>
      <c r="S40" s="13" t="s">
        <v>120</v>
      </c>
    </row>
    <row r="41" ht="27.95" customHeight="1" spans="1:19">
      <c r="A41" s="9"/>
      <c r="B41" s="54"/>
      <c r="C41" s="13">
        <v>11</v>
      </c>
      <c r="D41" s="13" t="s">
        <v>121</v>
      </c>
      <c r="E41" s="13" t="s">
        <v>122</v>
      </c>
      <c r="F41" s="13" t="s">
        <v>25</v>
      </c>
      <c r="G41" s="13">
        <v>18</v>
      </c>
      <c r="H41" s="13">
        <v>12</v>
      </c>
      <c r="I41" s="13">
        <v>6</v>
      </c>
      <c r="J41" s="13">
        <v>1</v>
      </c>
      <c r="K41" s="36"/>
      <c r="L41" s="36"/>
      <c r="M41" s="36"/>
      <c r="N41" s="36"/>
      <c r="O41" s="36" t="s">
        <v>111</v>
      </c>
      <c r="P41" s="36"/>
      <c r="Q41" s="36" t="s">
        <v>27</v>
      </c>
      <c r="R41" s="36"/>
      <c r="S41" s="13" t="s">
        <v>28</v>
      </c>
    </row>
    <row r="42" ht="27.95" customHeight="1" spans="1:19">
      <c r="A42" s="9"/>
      <c r="B42" s="54" t="s">
        <v>123</v>
      </c>
      <c r="C42" s="13">
        <v>12</v>
      </c>
      <c r="D42" s="8" t="s">
        <v>124</v>
      </c>
      <c r="E42" s="8"/>
      <c r="F42" s="57"/>
      <c r="G42" s="13">
        <v>32</v>
      </c>
      <c r="H42" s="13">
        <v>16</v>
      </c>
      <c r="I42" s="13">
        <v>16</v>
      </c>
      <c r="J42" s="13">
        <v>2</v>
      </c>
      <c r="K42" s="36"/>
      <c r="L42" s="36"/>
      <c r="M42" s="36"/>
      <c r="N42" s="36" t="s">
        <v>39</v>
      </c>
      <c r="O42" s="36"/>
      <c r="P42" s="36"/>
      <c r="Q42" s="36" t="s">
        <v>27</v>
      </c>
      <c r="R42" s="36"/>
      <c r="S42" s="13"/>
    </row>
    <row r="43" ht="27.95" customHeight="1" spans="1:19">
      <c r="A43" s="9"/>
      <c r="B43" s="54"/>
      <c r="C43" s="19" t="s">
        <v>91</v>
      </c>
      <c r="D43" s="20"/>
      <c r="E43" s="20"/>
      <c r="F43" s="21"/>
      <c r="G43" s="85">
        <f>SUM(G31:G42)-G33</f>
        <v>284</v>
      </c>
      <c r="H43" s="85">
        <f>SUM(H31:H42)-H33</f>
        <v>199</v>
      </c>
      <c r="I43" s="85">
        <f>SUM(I31:I42)-I33</f>
        <v>85</v>
      </c>
      <c r="J43" s="85">
        <f>SUM(J31:J42)-J33</f>
        <v>17</v>
      </c>
      <c r="K43" s="13"/>
      <c r="L43" s="13"/>
      <c r="M43" s="13"/>
      <c r="N43" s="13"/>
      <c r="O43" s="13"/>
      <c r="P43" s="13"/>
      <c r="Q43" s="13"/>
      <c r="R43" s="13"/>
      <c r="S43" s="42"/>
    </row>
    <row r="44" ht="27.95" customHeight="1" spans="1:19">
      <c r="A44" s="11"/>
      <c r="B44" s="19" t="s">
        <v>125</v>
      </c>
      <c r="C44" s="20"/>
      <c r="D44" s="20"/>
      <c r="E44" s="20"/>
      <c r="F44" s="21"/>
      <c r="G44" s="23">
        <f>G43+G30</f>
        <v>1050</v>
      </c>
      <c r="H44" s="23">
        <f>H43+H30</f>
        <v>470</v>
      </c>
      <c r="I44" s="23">
        <f>I43+I30</f>
        <v>442</v>
      </c>
      <c r="J44" s="23">
        <f>J43+J30</f>
        <v>52</v>
      </c>
      <c r="K44" s="15">
        <v>9</v>
      </c>
      <c r="L44" s="15">
        <v>8</v>
      </c>
      <c r="M44" s="15">
        <v>3</v>
      </c>
      <c r="N44" s="15">
        <v>4</v>
      </c>
      <c r="O44" s="15">
        <v>3</v>
      </c>
      <c r="P44" s="15"/>
      <c r="Q44" s="15"/>
      <c r="R44" s="15"/>
      <c r="S44" s="42"/>
    </row>
    <row r="45" ht="27.95" customHeight="1" spans="1:19">
      <c r="A45" s="86"/>
      <c r="B45" s="86"/>
      <c r="C45" s="86"/>
      <c r="D45" s="25" t="s">
        <v>126</v>
      </c>
      <c r="E45" s="25"/>
      <c r="F45" s="25"/>
      <c r="G45" s="25"/>
      <c r="H45" s="25"/>
      <c r="I45" s="25"/>
      <c r="J45" s="25"/>
      <c r="K45" s="25"/>
      <c r="L45" s="25"/>
      <c r="M45" s="25" t="s">
        <v>127</v>
      </c>
      <c r="N45" s="25"/>
      <c r="O45" s="25"/>
      <c r="S45" s="88"/>
    </row>
    <row r="46" ht="41.25" customHeight="1" spans="1:19">
      <c r="A46" s="26" t="s">
        <v>128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</row>
    <row r="47" spans="1:19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</row>
    <row r="49" spans="12:12">
      <c r="L49" s="53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30:F30"/>
    <mergeCell ref="C43:F43"/>
    <mergeCell ref="B44:F44"/>
    <mergeCell ref="D45:L45"/>
    <mergeCell ref="M45:O45"/>
    <mergeCell ref="A46:S46"/>
    <mergeCell ref="A47:S47"/>
    <mergeCell ref="A3:A6"/>
    <mergeCell ref="A7:A44"/>
    <mergeCell ref="B3:B6"/>
    <mergeCell ref="B7:B30"/>
    <mergeCell ref="B31:B40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A1:H15"/>
    </sheetView>
  </sheetViews>
  <sheetFormatPr defaultColWidth="9" defaultRowHeight="14.25" outlineLevelCol="7"/>
  <cols>
    <col min="1" max="16384" width="9" style="71"/>
  </cols>
  <sheetData>
    <row r="1" ht="15.75" spans="1:8">
      <c r="A1" s="72" t="s">
        <v>129</v>
      </c>
      <c r="B1" s="72"/>
      <c r="C1" s="72"/>
      <c r="D1" s="72"/>
      <c r="E1" s="72"/>
      <c r="F1" s="72"/>
      <c r="G1" s="72"/>
      <c r="H1" s="72"/>
    </row>
    <row r="2" ht="28.5" spans="1:8">
      <c r="A2" s="73" t="s">
        <v>130</v>
      </c>
      <c r="B2" s="73"/>
      <c r="C2" s="73"/>
      <c r="D2" s="74" t="s">
        <v>131</v>
      </c>
      <c r="E2" s="75" t="s">
        <v>132</v>
      </c>
      <c r="F2" s="74" t="s">
        <v>9</v>
      </c>
      <c r="G2" s="75" t="s">
        <v>132</v>
      </c>
      <c r="H2" s="74" t="s">
        <v>13</v>
      </c>
    </row>
    <row r="3" spans="1:8">
      <c r="A3" s="76" t="s">
        <v>133</v>
      </c>
      <c r="B3" s="73" t="s">
        <v>134</v>
      </c>
      <c r="C3" s="74" t="s">
        <v>135</v>
      </c>
      <c r="D3" s="74">
        <v>340</v>
      </c>
      <c r="E3" s="77">
        <f>D3/SUM($D$3:$D$10)</f>
        <v>0.12937595129376</v>
      </c>
      <c r="F3" s="76">
        <f>'附件1 综合素质课教学进程表'!J30</f>
        <v>35</v>
      </c>
      <c r="G3" s="78">
        <f>F3/SUM($F$3:$F$10)</f>
        <v>0.246478873239437</v>
      </c>
      <c r="H3" s="74"/>
    </row>
    <row r="4" spans="1:8">
      <c r="A4" s="79"/>
      <c r="B4" s="73"/>
      <c r="C4" s="74" t="s">
        <v>16</v>
      </c>
      <c r="D4" s="74">
        <v>426</v>
      </c>
      <c r="E4" s="77">
        <f t="shared" ref="E4:E10" si="0">D4/SUM($D$3:$D$10)</f>
        <v>0.162100456621005</v>
      </c>
      <c r="F4" s="80"/>
      <c r="G4" s="80"/>
      <c r="H4" s="74"/>
    </row>
    <row r="5" spans="1:8">
      <c r="A5" s="79"/>
      <c r="B5" s="73" t="s">
        <v>136</v>
      </c>
      <c r="C5" s="74" t="s">
        <v>135</v>
      </c>
      <c r="D5" s="74">
        <f>专业课安排表!H28</f>
        <v>652</v>
      </c>
      <c r="E5" s="77">
        <f t="shared" si="0"/>
        <v>0.248097412480974</v>
      </c>
      <c r="F5" s="76">
        <f>专业课安排表!J28</f>
        <v>78</v>
      </c>
      <c r="G5" s="78">
        <f>F5/SUM($F$3:$F$10)</f>
        <v>0.549295774647887</v>
      </c>
      <c r="H5" s="74"/>
    </row>
    <row r="6" spans="1:8">
      <c r="A6" s="80"/>
      <c r="B6" s="73"/>
      <c r="C6" s="74" t="s">
        <v>16</v>
      </c>
      <c r="D6" s="74">
        <f>专业课安排表!I28</f>
        <v>710</v>
      </c>
      <c r="E6" s="77">
        <f t="shared" si="0"/>
        <v>0.270167427701674</v>
      </c>
      <c r="F6" s="80"/>
      <c r="G6" s="80"/>
      <c r="H6" s="74"/>
    </row>
    <row r="7" spans="1:8">
      <c r="A7" s="76" t="s">
        <v>92</v>
      </c>
      <c r="B7" s="73" t="s">
        <v>134</v>
      </c>
      <c r="C7" s="74" t="s">
        <v>135</v>
      </c>
      <c r="D7" s="74">
        <f>'附件1 综合素质课教学进程表'!H43</f>
        <v>199</v>
      </c>
      <c r="E7" s="77">
        <f t="shared" si="0"/>
        <v>0.0757229832572298</v>
      </c>
      <c r="F7" s="76">
        <f>'附件1 综合素质课教学进程表'!J43</f>
        <v>17</v>
      </c>
      <c r="G7" s="78">
        <f>F7/SUM($F$3:$F$10)</f>
        <v>0.119718309859155</v>
      </c>
      <c r="H7" s="74"/>
    </row>
    <row r="8" spans="1:8">
      <c r="A8" s="79"/>
      <c r="B8" s="73"/>
      <c r="C8" s="74" t="s">
        <v>16</v>
      </c>
      <c r="D8" s="74">
        <f>'附件1 综合素质课教学进程表'!I43</f>
        <v>85</v>
      </c>
      <c r="E8" s="77">
        <f t="shared" si="0"/>
        <v>0.0323439878234399</v>
      </c>
      <c r="F8" s="80"/>
      <c r="G8" s="80"/>
      <c r="H8" s="74"/>
    </row>
    <row r="9" spans="1:8">
      <c r="A9" s="79"/>
      <c r="B9" s="73" t="s">
        <v>136</v>
      </c>
      <c r="C9" s="74" t="s">
        <v>135</v>
      </c>
      <c r="D9" s="74">
        <f>专业课安排表!H35</f>
        <v>104</v>
      </c>
      <c r="E9" s="77">
        <f t="shared" si="0"/>
        <v>0.0395738203957382</v>
      </c>
      <c r="F9" s="76">
        <f>专业课安排表!J35</f>
        <v>12</v>
      </c>
      <c r="G9" s="78">
        <f>F9/SUM($F$3:$F$10)</f>
        <v>0.0845070422535211</v>
      </c>
      <c r="H9" s="74"/>
    </row>
    <row r="10" spans="1:8">
      <c r="A10" s="80"/>
      <c r="B10" s="73"/>
      <c r="C10" s="74" t="s">
        <v>16</v>
      </c>
      <c r="D10" s="74">
        <f>专业课安排表!I35</f>
        <v>112</v>
      </c>
      <c r="E10" s="77">
        <f t="shared" si="0"/>
        <v>0.0426179604261796</v>
      </c>
      <c r="F10" s="80"/>
      <c r="G10" s="80"/>
      <c r="H10" s="74"/>
    </row>
    <row r="11" spans="1:8">
      <c r="A11" s="73" t="s">
        <v>125</v>
      </c>
      <c r="B11" s="73"/>
      <c r="C11" s="73"/>
      <c r="D11" s="74">
        <f>SUM(D3:D10)</f>
        <v>2628</v>
      </c>
      <c r="E11" s="74"/>
      <c r="F11" s="74">
        <f>SUM(F3:F10)</f>
        <v>142</v>
      </c>
      <c r="G11" s="74"/>
      <c r="H11" s="74"/>
    </row>
    <row r="12" spans="1:8">
      <c r="A12" s="73" t="s">
        <v>137</v>
      </c>
      <c r="B12" s="73"/>
      <c r="C12" s="74" t="s">
        <v>138</v>
      </c>
      <c r="D12" s="74">
        <f>D3+D5+D7+D9</f>
        <v>1295</v>
      </c>
      <c r="E12" s="81">
        <f>D12/D14</f>
        <v>0.492770167427702</v>
      </c>
      <c r="F12" s="82"/>
      <c r="G12" s="83"/>
      <c r="H12" s="74"/>
    </row>
    <row r="13" spans="1:8">
      <c r="A13" s="73"/>
      <c r="B13" s="73"/>
      <c r="C13" s="74" t="s">
        <v>139</v>
      </c>
      <c r="D13" s="74">
        <f>D4+D6+D8+D10</f>
        <v>1333</v>
      </c>
      <c r="E13" s="81">
        <f>D13/$D$14</f>
        <v>0.507229832572298</v>
      </c>
      <c r="F13" s="82"/>
      <c r="G13" s="83"/>
      <c r="H13" s="74"/>
    </row>
    <row r="14" spans="1:8">
      <c r="A14" s="73" t="s">
        <v>140</v>
      </c>
      <c r="B14" s="73"/>
      <c r="C14" s="73"/>
      <c r="D14" s="74">
        <f>D12+D13</f>
        <v>2628</v>
      </c>
      <c r="E14" s="74"/>
      <c r="F14" s="74"/>
      <c r="G14" s="74"/>
      <c r="H14" s="74"/>
    </row>
    <row r="15" spans="6:8">
      <c r="F15" s="84" t="s">
        <v>141</v>
      </c>
      <c r="G15" s="84"/>
      <c r="H15" s="84"/>
    </row>
  </sheetData>
  <mergeCells count="22">
    <mergeCell ref="A1:H1"/>
    <mergeCell ref="A2:C2"/>
    <mergeCell ref="A11:C11"/>
    <mergeCell ref="E12:G12"/>
    <mergeCell ref="E13:G13"/>
    <mergeCell ref="A14:C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  <mergeCell ref="A12:B1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0"/>
  <sheetViews>
    <sheetView workbookViewId="0">
      <pane xSplit="3" ySplit="6" topLeftCell="D36" activePane="bottomRight" state="frozen"/>
      <selection/>
      <selection pane="topRight"/>
      <selection pane="bottomLeft"/>
      <selection pane="bottomRight" activeCell="A1" sqref="A1:S38"/>
    </sheetView>
  </sheetViews>
  <sheetFormatPr defaultColWidth="9" defaultRowHeight="14.25"/>
  <cols>
    <col min="1" max="1" width="2.375" customWidth="1"/>
    <col min="2" max="2" width="3.25" customWidth="1"/>
    <col min="3" max="3" width="3.125" customWidth="1"/>
    <col min="4" max="4" width="13.375" customWidth="1"/>
    <col min="5" max="5" width="7.25" customWidth="1"/>
    <col min="6" max="6" width="2.625" customWidth="1"/>
    <col min="7" max="7" width="6.125" customWidth="1"/>
    <col min="8" max="9" width="4.875" customWidth="1"/>
    <col min="10" max="10" width="4.625" customWidth="1"/>
    <col min="11" max="16" width="4.5" customWidth="1"/>
    <col min="17" max="17" width="4.125" style="53" customWidth="1"/>
    <col min="18" max="18" width="3.875" customWidth="1"/>
    <col min="19" max="19" width="15.875" customWidth="1"/>
  </cols>
  <sheetData>
    <row r="1" ht="18.75" spans="1:19">
      <c r="A1" s="2" t="s">
        <v>142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"/>
      <c r="L2" s="30"/>
      <c r="M2" s="30"/>
      <c r="N2" s="29">
        <v>44855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7" t="s">
        <v>10</v>
      </c>
      <c r="L3" s="8"/>
      <c r="M3" s="8"/>
      <c r="N3" s="8"/>
      <c r="O3" s="8"/>
      <c r="P3" s="57"/>
      <c r="Q3" s="5" t="s">
        <v>11</v>
      </c>
      <c r="R3" s="67" t="s">
        <v>12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7" t="s">
        <v>17</v>
      </c>
      <c r="L4" s="57"/>
      <c r="M4" s="7" t="s">
        <v>18</v>
      </c>
      <c r="N4" s="57"/>
      <c r="O4" s="7" t="s">
        <v>19</v>
      </c>
      <c r="P4" s="57"/>
      <c r="Q4" s="9"/>
      <c r="R4" s="68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13">
        <v>1</v>
      </c>
      <c r="L5" s="13">
        <v>2</v>
      </c>
      <c r="M5" s="13">
        <v>3</v>
      </c>
      <c r="N5" s="13">
        <v>4</v>
      </c>
      <c r="O5" s="13">
        <v>5</v>
      </c>
      <c r="P5" s="13">
        <v>6</v>
      </c>
      <c r="Q5" s="9"/>
      <c r="R5" s="68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69"/>
      <c r="S6" s="11"/>
    </row>
    <row r="7" ht="24.75" customHeight="1" spans="1:19">
      <c r="A7" s="5" t="s">
        <v>136</v>
      </c>
      <c r="B7" s="5" t="s">
        <v>22</v>
      </c>
      <c r="C7" s="13">
        <v>1</v>
      </c>
      <c r="D7" s="13" t="s">
        <v>143</v>
      </c>
      <c r="E7" s="13" t="s">
        <v>144</v>
      </c>
      <c r="F7" s="13" t="s">
        <v>25</v>
      </c>
      <c r="G7" s="13">
        <v>90</v>
      </c>
      <c r="H7" s="13">
        <v>70</v>
      </c>
      <c r="I7" s="13">
        <v>20</v>
      </c>
      <c r="J7" s="13">
        <v>6</v>
      </c>
      <c r="K7" s="36">
        <v>6</v>
      </c>
      <c r="L7" s="36"/>
      <c r="M7" s="36"/>
      <c r="N7" s="36"/>
      <c r="O7" s="36"/>
      <c r="P7" s="36"/>
      <c r="Q7" s="13" t="s">
        <v>36</v>
      </c>
      <c r="R7" s="70" t="s">
        <v>145</v>
      </c>
      <c r="S7" s="13"/>
    </row>
    <row r="8" ht="24.75" customHeight="1" spans="1:19">
      <c r="A8" s="9"/>
      <c r="B8" s="9"/>
      <c r="C8" s="13">
        <v>2</v>
      </c>
      <c r="D8" s="13" t="s">
        <v>146</v>
      </c>
      <c r="E8" s="13" t="str">
        <f>VLOOKUP(D8,[1]Sheet1!$A$1:$B$106,2,0)</f>
        <v>CJDK007S</v>
      </c>
      <c r="F8" s="13" t="s">
        <v>25</v>
      </c>
      <c r="G8" s="13">
        <v>60</v>
      </c>
      <c r="H8" s="13">
        <v>40</v>
      </c>
      <c r="I8" s="13">
        <v>20</v>
      </c>
      <c r="J8" s="13">
        <v>4</v>
      </c>
      <c r="K8" s="36">
        <v>4</v>
      </c>
      <c r="L8" s="36"/>
      <c r="M8" s="36"/>
      <c r="N8" s="36"/>
      <c r="O8" s="36"/>
      <c r="P8" s="36"/>
      <c r="Q8" s="13" t="s">
        <v>36</v>
      </c>
      <c r="R8" s="70" t="s">
        <v>145</v>
      </c>
      <c r="S8" s="13"/>
    </row>
    <row r="9" ht="24.75" customHeight="1" spans="1:19">
      <c r="A9" s="9"/>
      <c r="B9" s="9"/>
      <c r="C9" s="13">
        <v>3</v>
      </c>
      <c r="D9" s="13" t="s">
        <v>147</v>
      </c>
      <c r="E9" s="13" t="s">
        <v>148</v>
      </c>
      <c r="F9" s="13" t="s">
        <v>25</v>
      </c>
      <c r="G9" s="13">
        <v>72</v>
      </c>
      <c r="H9" s="13">
        <v>40</v>
      </c>
      <c r="I9" s="13">
        <v>32</v>
      </c>
      <c r="J9" s="13">
        <v>4</v>
      </c>
      <c r="K9" s="47"/>
      <c r="L9" s="36">
        <v>4</v>
      </c>
      <c r="M9" s="36"/>
      <c r="N9" s="36"/>
      <c r="O9" s="36"/>
      <c r="P9" s="36"/>
      <c r="Q9" s="13" t="s">
        <v>36</v>
      </c>
      <c r="R9" s="70"/>
      <c r="S9" s="13"/>
    </row>
    <row r="10" ht="24.75" customHeight="1" spans="1:19">
      <c r="A10" s="9"/>
      <c r="B10" s="9"/>
      <c r="C10" s="13">
        <v>4</v>
      </c>
      <c r="D10" s="13" t="s">
        <v>149</v>
      </c>
      <c r="E10" s="13" t="str">
        <f>VLOOKUP(D10,[1]Sheet1!$A$1:$B$106,2,0)</f>
        <v>CJDS007S</v>
      </c>
      <c r="F10" s="13" t="s">
        <v>25</v>
      </c>
      <c r="G10" s="13">
        <v>30</v>
      </c>
      <c r="H10" s="13">
        <v>20</v>
      </c>
      <c r="I10" s="13">
        <v>10</v>
      </c>
      <c r="J10" s="13">
        <v>2</v>
      </c>
      <c r="K10" s="13">
        <v>2</v>
      </c>
      <c r="L10" s="13"/>
      <c r="M10" s="36"/>
      <c r="N10" s="36"/>
      <c r="O10" s="36"/>
      <c r="P10" s="36"/>
      <c r="Q10" s="13" t="s">
        <v>36</v>
      </c>
      <c r="R10" s="70" t="s">
        <v>145</v>
      </c>
      <c r="S10" s="13"/>
    </row>
    <row r="11" ht="24.75" customHeight="1" spans="1:19">
      <c r="A11" s="9"/>
      <c r="B11" s="9"/>
      <c r="C11" s="13">
        <v>5</v>
      </c>
      <c r="D11" s="13" t="s">
        <v>150</v>
      </c>
      <c r="E11" s="13" t="s">
        <v>151</v>
      </c>
      <c r="F11" s="13" t="s">
        <v>25</v>
      </c>
      <c r="G11" s="13">
        <v>72</v>
      </c>
      <c r="H11" s="13">
        <v>40</v>
      </c>
      <c r="I11" s="13">
        <v>32</v>
      </c>
      <c r="J11" s="13">
        <v>4</v>
      </c>
      <c r="K11" s="13"/>
      <c r="L11" s="13">
        <v>4</v>
      </c>
      <c r="M11" s="9"/>
      <c r="N11" s="13"/>
      <c r="O11" s="13"/>
      <c r="P11" s="36"/>
      <c r="Q11" s="13" t="s">
        <v>36</v>
      </c>
      <c r="R11" s="70"/>
      <c r="S11" s="13"/>
    </row>
    <row r="12" ht="24.75" customHeight="1" spans="1:19">
      <c r="A12" s="9"/>
      <c r="B12" s="9"/>
      <c r="C12" s="13">
        <v>6</v>
      </c>
      <c r="D12" s="13" t="s">
        <v>152</v>
      </c>
      <c r="E12" s="13" t="s">
        <v>153</v>
      </c>
      <c r="F12" s="13" t="s">
        <v>25</v>
      </c>
      <c r="G12" s="13">
        <v>72</v>
      </c>
      <c r="H12" s="13">
        <v>36</v>
      </c>
      <c r="I12" s="13">
        <v>36</v>
      </c>
      <c r="J12" s="13">
        <v>4</v>
      </c>
      <c r="K12" s="36"/>
      <c r="L12" s="36">
        <v>4</v>
      </c>
      <c r="M12" s="36"/>
      <c r="N12" s="36"/>
      <c r="O12" s="36"/>
      <c r="P12" s="36"/>
      <c r="Q12" s="13" t="s">
        <v>36</v>
      </c>
      <c r="R12" s="70" t="s">
        <v>145</v>
      </c>
      <c r="S12" s="13"/>
    </row>
    <row r="13" ht="24.75" customHeight="1" spans="1:19">
      <c r="A13" s="9"/>
      <c r="B13" s="9"/>
      <c r="C13" s="13">
        <v>7</v>
      </c>
      <c r="D13" s="13" t="s">
        <v>154</v>
      </c>
      <c r="E13" s="13" t="s">
        <v>155</v>
      </c>
      <c r="F13" s="13" t="s">
        <v>25</v>
      </c>
      <c r="G13" s="13">
        <v>72</v>
      </c>
      <c r="H13" s="13">
        <v>36</v>
      </c>
      <c r="I13" s="13">
        <v>36</v>
      </c>
      <c r="J13" s="13">
        <v>4</v>
      </c>
      <c r="K13" s="36"/>
      <c r="L13" s="36"/>
      <c r="M13" s="30">
        <v>4</v>
      </c>
      <c r="N13" s="36"/>
      <c r="O13" s="36"/>
      <c r="P13" s="36"/>
      <c r="Q13" s="13" t="s">
        <v>36</v>
      </c>
      <c r="R13" s="70"/>
      <c r="S13" s="13"/>
    </row>
    <row r="14" ht="24.75" customHeight="1" spans="1:19">
      <c r="A14" s="9"/>
      <c r="B14" s="9"/>
      <c r="C14" s="13">
        <v>8</v>
      </c>
      <c r="D14" s="13" t="s">
        <v>156</v>
      </c>
      <c r="E14" s="13" t="s">
        <v>157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45"/>
      <c r="N14" s="58">
        <v>2</v>
      </c>
      <c r="O14" s="36"/>
      <c r="P14" s="36"/>
      <c r="Q14" s="13" t="s">
        <v>36</v>
      </c>
      <c r="R14" s="70" t="s">
        <v>145</v>
      </c>
      <c r="S14" s="13"/>
    </row>
    <row r="15" ht="24.75" customHeight="1" spans="1:19">
      <c r="A15" s="9"/>
      <c r="B15" s="9"/>
      <c r="C15" s="13">
        <v>9</v>
      </c>
      <c r="D15" s="13" t="s">
        <v>158</v>
      </c>
      <c r="E15" s="13" t="s">
        <v>151</v>
      </c>
      <c r="F15" s="13" t="s">
        <v>25</v>
      </c>
      <c r="G15" s="13">
        <v>72</v>
      </c>
      <c r="H15" s="13">
        <v>36</v>
      </c>
      <c r="I15" s="13">
        <v>36</v>
      </c>
      <c r="J15" s="13">
        <v>4</v>
      </c>
      <c r="K15" s="36"/>
      <c r="L15" s="36"/>
      <c r="M15" s="36"/>
      <c r="N15" s="36"/>
      <c r="O15" s="36">
        <v>4</v>
      </c>
      <c r="P15" s="36"/>
      <c r="Q15" s="13" t="s">
        <v>36</v>
      </c>
      <c r="R15" s="70" t="s">
        <v>145</v>
      </c>
      <c r="S15" s="13"/>
    </row>
    <row r="16" ht="24.75" customHeight="1" spans="1:19">
      <c r="A16" s="9"/>
      <c r="B16" s="9"/>
      <c r="C16" s="13">
        <v>10</v>
      </c>
      <c r="D16" s="13" t="s">
        <v>159</v>
      </c>
      <c r="E16" s="13" t="s">
        <v>160</v>
      </c>
      <c r="F16" s="13" t="s">
        <v>25</v>
      </c>
      <c r="G16" s="13">
        <v>72</v>
      </c>
      <c r="H16" s="13">
        <v>40</v>
      </c>
      <c r="I16" s="13">
        <v>32</v>
      </c>
      <c r="J16" s="13">
        <v>4</v>
      </c>
      <c r="K16" s="36"/>
      <c r="L16" s="36"/>
      <c r="M16" s="13">
        <v>4</v>
      </c>
      <c r="N16" s="36"/>
      <c r="O16" s="36"/>
      <c r="P16" s="36"/>
      <c r="Q16" s="13" t="s">
        <v>36</v>
      </c>
      <c r="R16" s="70" t="s">
        <v>145</v>
      </c>
      <c r="S16" s="13"/>
    </row>
    <row r="17" ht="24.75" customHeight="1" spans="1:19">
      <c r="A17" s="9"/>
      <c r="B17" s="9"/>
      <c r="C17" s="13">
        <v>11</v>
      </c>
      <c r="D17" s="13" t="s">
        <v>161</v>
      </c>
      <c r="E17" s="13" t="s">
        <v>162</v>
      </c>
      <c r="F17" s="13" t="s">
        <v>25</v>
      </c>
      <c r="G17" s="13">
        <v>72</v>
      </c>
      <c r="H17" s="13">
        <v>36</v>
      </c>
      <c r="I17" s="13">
        <v>36</v>
      </c>
      <c r="J17" s="13">
        <v>4</v>
      </c>
      <c r="K17" s="36"/>
      <c r="L17" s="36"/>
      <c r="M17" s="36"/>
      <c r="N17" s="36"/>
      <c r="O17" s="13">
        <v>4</v>
      </c>
      <c r="P17" s="36"/>
      <c r="Q17" s="13" t="s">
        <v>36</v>
      </c>
      <c r="R17" s="70"/>
      <c r="S17" s="13"/>
    </row>
    <row r="18" ht="24.75" customHeight="1" spans="1:19">
      <c r="A18" s="9"/>
      <c r="B18" s="9"/>
      <c r="C18" s="13">
        <v>12</v>
      </c>
      <c r="D18" s="13" t="s">
        <v>163</v>
      </c>
      <c r="E18" s="13" t="s">
        <v>164</v>
      </c>
      <c r="F18" s="13" t="s">
        <v>25</v>
      </c>
      <c r="G18" s="13">
        <v>72</v>
      </c>
      <c r="H18" s="13">
        <v>36</v>
      </c>
      <c r="I18" s="13">
        <v>36</v>
      </c>
      <c r="J18" s="13">
        <v>4</v>
      </c>
      <c r="K18" s="36"/>
      <c r="L18" s="36"/>
      <c r="M18" s="36"/>
      <c r="O18" s="36">
        <v>4</v>
      </c>
      <c r="P18" s="36"/>
      <c r="Q18" s="13" t="s">
        <v>27</v>
      </c>
      <c r="R18" s="70" t="s">
        <v>145</v>
      </c>
      <c r="S18" s="13"/>
    </row>
    <row r="19" spans="1:19">
      <c r="A19" s="9"/>
      <c r="B19" s="9"/>
      <c r="C19" s="13">
        <v>13</v>
      </c>
      <c r="D19" s="13" t="s">
        <v>165</v>
      </c>
      <c r="E19" s="13" t="s">
        <v>166</v>
      </c>
      <c r="F19" s="13" t="s">
        <v>25</v>
      </c>
      <c r="G19" s="13">
        <v>72</v>
      </c>
      <c r="H19" s="13">
        <v>32</v>
      </c>
      <c r="I19" s="13">
        <v>40</v>
      </c>
      <c r="J19" s="13">
        <v>4</v>
      </c>
      <c r="K19" s="13"/>
      <c r="L19" s="13"/>
      <c r="N19" s="13">
        <v>4</v>
      </c>
      <c r="P19" s="36"/>
      <c r="Q19" s="13" t="s">
        <v>36</v>
      </c>
      <c r="R19" s="70" t="s">
        <v>145</v>
      </c>
      <c r="S19" s="13"/>
    </row>
    <row r="20" ht="24.75" customHeight="1" spans="1:19">
      <c r="A20" s="9"/>
      <c r="B20" s="9"/>
      <c r="C20" s="13">
        <v>14</v>
      </c>
      <c r="D20" s="13" t="s">
        <v>167</v>
      </c>
      <c r="E20" s="13" t="s">
        <v>168</v>
      </c>
      <c r="F20" s="13" t="s">
        <v>25</v>
      </c>
      <c r="G20" s="13">
        <v>72</v>
      </c>
      <c r="H20" s="13">
        <v>32</v>
      </c>
      <c r="I20" s="13">
        <v>40</v>
      </c>
      <c r="J20" s="13">
        <v>4</v>
      </c>
      <c r="K20" s="36"/>
      <c r="L20" s="36"/>
      <c r="M20" s="13"/>
      <c r="N20" s="59">
        <v>4</v>
      </c>
      <c r="O20" s="60"/>
      <c r="P20" s="36"/>
      <c r="Q20" s="13" t="s">
        <v>27</v>
      </c>
      <c r="R20" s="36" t="s">
        <v>145</v>
      </c>
      <c r="S20" s="13"/>
    </row>
    <row r="21" ht="24.75" customHeight="1" spans="1:19">
      <c r="A21" s="9"/>
      <c r="B21" s="9"/>
      <c r="C21" s="13">
        <v>15</v>
      </c>
      <c r="D21" s="13" t="s">
        <v>169</v>
      </c>
      <c r="E21" s="13" t="s">
        <v>170</v>
      </c>
      <c r="F21" s="13" t="s">
        <v>25</v>
      </c>
      <c r="G21" s="13">
        <v>36</v>
      </c>
      <c r="H21" s="13">
        <v>20</v>
      </c>
      <c r="I21" s="13">
        <v>16</v>
      </c>
      <c r="J21" s="13">
        <v>2</v>
      </c>
      <c r="K21" s="13"/>
      <c r="L21" s="13"/>
      <c r="M21" s="45"/>
      <c r="N21" s="13">
        <v>2</v>
      </c>
      <c r="O21" s="36"/>
      <c r="P21" s="36"/>
      <c r="Q21" s="13" t="s">
        <v>36</v>
      </c>
      <c r="R21" s="36"/>
      <c r="S21" s="13"/>
    </row>
    <row r="22" ht="24.75" customHeight="1" spans="1:19">
      <c r="A22" s="9"/>
      <c r="B22" s="9"/>
      <c r="C22" s="13">
        <v>16</v>
      </c>
      <c r="D22" s="13" t="s">
        <v>171</v>
      </c>
      <c r="E22" s="13" t="s">
        <v>172</v>
      </c>
      <c r="F22" s="13" t="s">
        <v>25</v>
      </c>
      <c r="G22" s="13">
        <v>72</v>
      </c>
      <c r="H22" s="13">
        <v>10</v>
      </c>
      <c r="I22" s="13">
        <v>62</v>
      </c>
      <c r="J22" s="13">
        <v>4</v>
      </c>
      <c r="K22" s="36"/>
      <c r="L22" s="36"/>
      <c r="M22" s="13">
        <v>4</v>
      </c>
      <c r="N22" s="36"/>
      <c r="O22" s="36"/>
      <c r="P22" s="36"/>
      <c r="Q22" s="13" t="s">
        <v>36</v>
      </c>
      <c r="R22" s="36"/>
      <c r="S22" s="13"/>
    </row>
    <row r="23" ht="24.75" customHeight="1" spans="1:19">
      <c r="A23" s="9"/>
      <c r="B23" s="9"/>
      <c r="C23" s="13">
        <v>17</v>
      </c>
      <c r="D23" s="13" t="s">
        <v>173</v>
      </c>
      <c r="E23" s="13" t="str">
        <f>VLOOKUP(D23,[1]Sheet1!$A$1:$B$106,2,0)</f>
        <v>CJDS021S</v>
      </c>
      <c r="F23" s="13" t="s">
        <v>25</v>
      </c>
      <c r="G23" s="13">
        <v>72</v>
      </c>
      <c r="H23" s="13">
        <v>32</v>
      </c>
      <c r="I23" s="13">
        <v>40</v>
      </c>
      <c r="J23" s="13">
        <v>4</v>
      </c>
      <c r="K23" s="36"/>
      <c r="L23" s="36"/>
      <c r="M23" s="36"/>
      <c r="O23" s="13">
        <v>4</v>
      </c>
      <c r="P23" s="36"/>
      <c r="Q23" s="13" t="s">
        <v>27</v>
      </c>
      <c r="R23" s="36"/>
      <c r="S23" s="13"/>
    </row>
    <row r="24" ht="24.75" customHeight="1" spans="1:19">
      <c r="A24" s="9"/>
      <c r="B24" s="9"/>
      <c r="C24" s="13">
        <v>18</v>
      </c>
      <c r="D24" s="13" t="s">
        <v>174</v>
      </c>
      <c r="E24" s="13" t="s">
        <v>175</v>
      </c>
      <c r="F24" s="13" t="s">
        <v>25</v>
      </c>
      <c r="G24" s="13">
        <v>72</v>
      </c>
      <c r="H24" s="13">
        <v>32</v>
      </c>
      <c r="I24" s="13">
        <v>40</v>
      </c>
      <c r="J24" s="13">
        <v>4</v>
      </c>
      <c r="K24" s="36"/>
      <c r="L24" s="36"/>
      <c r="M24" s="36"/>
      <c r="N24" s="36">
        <v>4</v>
      </c>
      <c r="O24" s="36"/>
      <c r="P24" s="36"/>
      <c r="Q24" s="13" t="s">
        <v>36</v>
      </c>
      <c r="R24" s="70" t="s">
        <v>145</v>
      </c>
      <c r="S24" s="13"/>
    </row>
    <row r="25" ht="24.75" customHeight="1" spans="1:19">
      <c r="A25" s="9"/>
      <c r="B25" s="9"/>
      <c r="C25" s="13">
        <v>19</v>
      </c>
      <c r="D25" s="13" t="s">
        <v>176</v>
      </c>
      <c r="E25" s="13" t="s">
        <v>177</v>
      </c>
      <c r="F25" s="13" t="s">
        <v>25</v>
      </c>
      <c r="G25" s="13">
        <v>72</v>
      </c>
      <c r="H25" s="13">
        <v>18</v>
      </c>
      <c r="I25" s="13">
        <v>54</v>
      </c>
      <c r="J25" s="13">
        <v>4</v>
      </c>
      <c r="K25" s="36"/>
      <c r="L25" s="13"/>
      <c r="M25" s="13"/>
      <c r="N25" s="13"/>
      <c r="O25" s="59">
        <v>4</v>
      </c>
      <c r="P25" s="36"/>
      <c r="Q25" s="13" t="s">
        <v>27</v>
      </c>
      <c r="R25" s="36" t="s">
        <v>145</v>
      </c>
      <c r="S25" s="13"/>
    </row>
    <row r="26" ht="24.75" customHeight="1" spans="1:19">
      <c r="A26" s="9"/>
      <c r="B26" s="9"/>
      <c r="C26" s="13">
        <v>20</v>
      </c>
      <c r="D26" s="13" t="s">
        <v>178</v>
      </c>
      <c r="E26" s="13" t="s">
        <v>179</v>
      </c>
      <c r="F26" s="13" t="s">
        <v>25</v>
      </c>
      <c r="G26" s="13">
        <v>72</v>
      </c>
      <c r="H26" s="13">
        <v>18</v>
      </c>
      <c r="I26" s="13">
        <v>54</v>
      </c>
      <c r="J26" s="13">
        <v>4</v>
      </c>
      <c r="K26" s="36"/>
      <c r="L26" s="13"/>
      <c r="M26" s="13"/>
      <c r="N26" s="13">
        <v>4</v>
      </c>
      <c r="O26" s="45"/>
      <c r="P26" s="36"/>
      <c r="Q26" s="5" t="s">
        <v>36</v>
      </c>
      <c r="R26" s="36"/>
      <c r="S26" s="13"/>
    </row>
    <row r="27" ht="24.75" customHeight="1" spans="1:19">
      <c r="A27" s="9"/>
      <c r="B27" s="9"/>
      <c r="C27" s="13">
        <v>21</v>
      </c>
      <c r="D27" s="13" t="s">
        <v>180</v>
      </c>
      <c r="E27" s="13" t="s">
        <v>181</v>
      </c>
      <c r="F27" s="13" t="s">
        <v>25</v>
      </c>
      <c r="G27" s="13">
        <v>30</v>
      </c>
      <c r="H27" s="13">
        <v>10</v>
      </c>
      <c r="I27" s="13">
        <v>20</v>
      </c>
      <c r="J27" s="13">
        <v>2</v>
      </c>
      <c r="K27" s="13">
        <v>2</v>
      </c>
      <c r="L27" s="13"/>
      <c r="M27" s="13"/>
      <c r="N27" s="13"/>
      <c r="O27" s="45"/>
      <c r="P27" s="36"/>
      <c r="Q27" s="5" t="s">
        <v>36</v>
      </c>
      <c r="R27" s="36"/>
      <c r="S27" s="13"/>
    </row>
    <row r="28" ht="21.75" customHeight="1" spans="1:19">
      <c r="A28" s="9"/>
      <c r="B28" s="11"/>
      <c r="C28" s="15" t="s">
        <v>91</v>
      </c>
      <c r="D28" s="15"/>
      <c r="E28" s="15"/>
      <c r="F28" s="15"/>
      <c r="G28" s="16">
        <f>SUM(G7:G27)</f>
        <v>1362</v>
      </c>
      <c r="H28" s="16">
        <f>SUM(H7:H27)</f>
        <v>652</v>
      </c>
      <c r="I28" s="16">
        <f>SUM(I7:I27)</f>
        <v>710</v>
      </c>
      <c r="J28" s="16">
        <f>SUM(J7:J27)</f>
        <v>78</v>
      </c>
      <c r="K28" s="16">
        <f t="shared" ref="K28:O28" si="0">SUM(K7:K27)</f>
        <v>14</v>
      </c>
      <c r="L28" s="16">
        <f t="shared" si="0"/>
        <v>12</v>
      </c>
      <c r="M28" s="16">
        <f t="shared" si="0"/>
        <v>12</v>
      </c>
      <c r="N28" s="16">
        <f t="shared" si="0"/>
        <v>20</v>
      </c>
      <c r="O28" s="16">
        <f t="shared" si="0"/>
        <v>20</v>
      </c>
      <c r="P28" s="16"/>
      <c r="Q28" s="13"/>
      <c r="R28" s="15"/>
      <c r="S28" s="13"/>
    </row>
    <row r="29" ht="24" customHeight="1" spans="1:19">
      <c r="A29" s="9"/>
      <c r="B29" s="13" t="s">
        <v>182</v>
      </c>
      <c r="C29" s="13">
        <v>1</v>
      </c>
      <c r="D29" s="13" t="s">
        <v>183</v>
      </c>
      <c r="E29" s="13" t="str">
        <f>VLOOKUP(D29,[1]Sheet1!$A$1:$B$106,2,0)</f>
        <v>CJDK011S</v>
      </c>
      <c r="F29" s="13" t="s">
        <v>25</v>
      </c>
      <c r="G29" s="5">
        <v>72</v>
      </c>
      <c r="H29" s="5">
        <v>40</v>
      </c>
      <c r="I29" s="5">
        <v>32</v>
      </c>
      <c r="J29" s="5">
        <v>4</v>
      </c>
      <c r="K29" s="36"/>
      <c r="L29" s="46"/>
      <c r="M29" s="5">
        <v>4</v>
      </c>
      <c r="N29" s="46"/>
      <c r="O29" s="36"/>
      <c r="P29" s="36"/>
      <c r="Q29" s="5" t="s">
        <v>36</v>
      </c>
      <c r="R29" s="36"/>
      <c r="S29" s="13"/>
    </row>
    <row r="30" ht="21.75" customHeight="1" spans="1:19">
      <c r="A30" s="9"/>
      <c r="B30" s="13"/>
      <c r="C30" s="13">
        <v>2</v>
      </c>
      <c r="D30" s="13" t="s">
        <v>184</v>
      </c>
      <c r="E30" s="13" t="str">
        <f>VLOOKUP(D30,[1]Sheet1!$A$1:$B$106,2,0)</f>
        <v>CJDK018S</v>
      </c>
      <c r="F30" s="13" t="s">
        <v>25</v>
      </c>
      <c r="G30" s="11"/>
      <c r="H30" s="11"/>
      <c r="I30" s="11"/>
      <c r="J30" s="11"/>
      <c r="K30" s="36"/>
      <c r="L30" s="61"/>
      <c r="M30" s="62"/>
      <c r="N30" s="46"/>
      <c r="O30" s="36"/>
      <c r="P30" s="36"/>
      <c r="Q30" s="11"/>
      <c r="R30" s="36"/>
      <c r="S30" s="13"/>
    </row>
    <row r="31" ht="24" customHeight="1" spans="1:19">
      <c r="A31" s="9"/>
      <c r="B31" s="13"/>
      <c r="C31" s="13">
        <v>3</v>
      </c>
      <c r="D31" s="13" t="s">
        <v>185</v>
      </c>
      <c r="E31" s="13" t="s">
        <v>175</v>
      </c>
      <c r="F31" s="13" t="s">
        <v>25</v>
      </c>
      <c r="G31" s="5">
        <v>72</v>
      </c>
      <c r="H31" s="5">
        <v>32</v>
      </c>
      <c r="I31" s="5">
        <v>40</v>
      </c>
      <c r="J31" s="5">
        <v>4</v>
      </c>
      <c r="K31" s="36"/>
      <c r="L31" s="36"/>
      <c r="M31" s="5">
        <v>4</v>
      </c>
      <c r="N31" s="46"/>
      <c r="O31" s="45"/>
      <c r="P31" s="36"/>
      <c r="Q31" s="5" t="s">
        <v>27</v>
      </c>
      <c r="R31" s="36"/>
      <c r="S31" s="13"/>
    </row>
    <row r="32" ht="22.5" customHeight="1" spans="1:19">
      <c r="A32" s="9"/>
      <c r="B32" s="13"/>
      <c r="C32" s="13">
        <v>4</v>
      </c>
      <c r="D32" s="13" t="s">
        <v>186</v>
      </c>
      <c r="E32" s="13" t="e">
        <f>VLOOKUP(D32,[1]Sheet1!$A$1:$B$106,2,0)</f>
        <v>#N/A</v>
      </c>
      <c r="F32" s="13" t="s">
        <v>25</v>
      </c>
      <c r="G32" s="11"/>
      <c r="H32" s="11"/>
      <c r="I32" s="11"/>
      <c r="J32" s="11"/>
      <c r="K32" s="36"/>
      <c r="L32" s="36"/>
      <c r="M32" s="62"/>
      <c r="N32" s="61"/>
      <c r="O32" s="45"/>
      <c r="P32" s="36"/>
      <c r="Q32" s="11"/>
      <c r="R32" s="36"/>
      <c r="S32" s="13"/>
    </row>
    <row r="33" ht="22.5" customHeight="1" spans="1:19">
      <c r="A33" s="9"/>
      <c r="B33" s="13"/>
      <c r="C33" s="13">
        <v>5</v>
      </c>
      <c r="D33" s="13" t="s">
        <v>187</v>
      </c>
      <c r="E33" s="13" t="str">
        <f>VLOOKUP(D33,[1]Sheet1!$A$1:$B$106,2,0)</f>
        <v>CJDK022S</v>
      </c>
      <c r="F33" s="13" t="s">
        <v>25</v>
      </c>
      <c r="G33" s="5">
        <v>72</v>
      </c>
      <c r="H33" s="5">
        <v>32</v>
      </c>
      <c r="I33" s="5">
        <v>40</v>
      </c>
      <c r="J33" s="5">
        <v>4</v>
      </c>
      <c r="K33" s="36"/>
      <c r="L33" s="63">
        <v>4</v>
      </c>
      <c r="M33" s="64"/>
      <c r="N33" s="45"/>
      <c r="O33" s="45"/>
      <c r="P33" s="36"/>
      <c r="Q33" s="5" t="s">
        <v>27</v>
      </c>
      <c r="R33" s="36"/>
      <c r="S33" s="13"/>
    </row>
    <row r="34" ht="22.5" customHeight="1" spans="1:19">
      <c r="A34" s="9"/>
      <c r="B34" s="13"/>
      <c r="C34" s="13">
        <v>6</v>
      </c>
      <c r="D34" s="13" t="s">
        <v>188</v>
      </c>
      <c r="E34" s="13" t="s">
        <v>189</v>
      </c>
      <c r="F34" s="13" t="s">
        <v>25</v>
      </c>
      <c r="G34" s="11"/>
      <c r="H34" s="11"/>
      <c r="I34" s="11"/>
      <c r="J34" s="11"/>
      <c r="K34" s="36"/>
      <c r="L34" s="65"/>
      <c r="M34" s="64"/>
      <c r="N34" s="45"/>
      <c r="O34" s="45"/>
      <c r="P34" s="36"/>
      <c r="Q34" s="11"/>
      <c r="R34" s="36"/>
      <c r="S34" s="13"/>
    </row>
    <row r="35" ht="24" customHeight="1" spans="1:19">
      <c r="A35" s="9"/>
      <c r="B35" s="54"/>
      <c r="C35" s="19" t="s">
        <v>91</v>
      </c>
      <c r="D35" s="20"/>
      <c r="E35" s="20"/>
      <c r="F35" s="21"/>
      <c r="G35" s="16">
        <f t="shared" ref="G35:O35" si="1">SUM(G29:G34)</f>
        <v>216</v>
      </c>
      <c r="H35" s="16">
        <f t="shared" si="1"/>
        <v>104</v>
      </c>
      <c r="I35" s="16">
        <f t="shared" si="1"/>
        <v>112</v>
      </c>
      <c r="J35" s="16">
        <f t="shared" si="1"/>
        <v>12</v>
      </c>
      <c r="K35" s="16">
        <f t="shared" si="1"/>
        <v>0</v>
      </c>
      <c r="L35" s="16">
        <f t="shared" si="1"/>
        <v>4</v>
      </c>
      <c r="M35" s="16">
        <f t="shared" si="1"/>
        <v>8</v>
      </c>
      <c r="N35" s="16">
        <f t="shared" si="1"/>
        <v>0</v>
      </c>
      <c r="O35" s="16">
        <f t="shared" si="1"/>
        <v>0</v>
      </c>
      <c r="P35" s="13"/>
      <c r="Q35" s="13"/>
      <c r="R35" s="13"/>
      <c r="S35" s="42"/>
    </row>
    <row r="36" ht="19.5" customHeight="1" spans="1:19">
      <c r="A36" s="11"/>
      <c r="B36" s="19" t="s">
        <v>125</v>
      </c>
      <c r="C36" s="20"/>
      <c r="D36" s="20"/>
      <c r="E36" s="20"/>
      <c r="F36" s="21"/>
      <c r="G36" s="23">
        <f t="shared" ref="G36:O36" si="2">G28+G35</f>
        <v>1578</v>
      </c>
      <c r="H36" s="23">
        <f t="shared" si="2"/>
        <v>756</v>
      </c>
      <c r="I36" s="23">
        <f t="shared" si="2"/>
        <v>822</v>
      </c>
      <c r="J36" s="23">
        <f t="shared" si="2"/>
        <v>90</v>
      </c>
      <c r="K36" s="23">
        <f t="shared" si="2"/>
        <v>14</v>
      </c>
      <c r="L36" s="23">
        <f t="shared" si="2"/>
        <v>16</v>
      </c>
      <c r="M36" s="23">
        <f t="shared" si="2"/>
        <v>20</v>
      </c>
      <c r="N36" s="23">
        <f t="shared" si="2"/>
        <v>20</v>
      </c>
      <c r="O36" s="23">
        <f t="shared" si="2"/>
        <v>20</v>
      </c>
      <c r="P36" s="15"/>
      <c r="Q36" s="15"/>
      <c r="R36" s="15"/>
      <c r="S36" s="42"/>
    </row>
    <row r="37" ht="19.5" customHeight="1" spans="1:19">
      <c r="A37" s="30"/>
      <c r="B37" s="48"/>
      <c r="C37" s="48"/>
      <c r="D37" s="55"/>
      <c r="E37" s="55"/>
      <c r="F37" s="55"/>
      <c r="G37" s="56"/>
      <c r="H37" s="56"/>
      <c r="I37" s="56"/>
      <c r="J37" s="56"/>
      <c r="K37" s="55"/>
      <c r="L37" s="55"/>
      <c r="M37" s="48"/>
      <c r="N37" s="48"/>
      <c r="O37" s="48"/>
      <c r="P37" s="66" t="s">
        <v>141</v>
      </c>
      <c r="Q37" s="66"/>
      <c r="R37" s="66"/>
      <c r="S37" s="66"/>
    </row>
    <row r="38" ht="24" customHeight="1" spans="1:19">
      <c r="A38" s="24"/>
      <c r="B38" s="24"/>
      <c r="C38" s="24"/>
      <c r="D38" s="30" t="s">
        <v>126</v>
      </c>
      <c r="E38" s="30"/>
      <c r="F38" s="30"/>
      <c r="G38" s="30"/>
      <c r="H38" s="30"/>
      <c r="I38" s="30"/>
      <c r="J38" s="30"/>
      <c r="K38" s="30"/>
      <c r="L38" s="30"/>
      <c r="M38" s="24"/>
      <c r="N38" s="24"/>
      <c r="O38" s="24"/>
      <c r="P38" s="25" t="s">
        <v>127</v>
      </c>
      <c r="Q38" s="25"/>
      <c r="R38" s="25"/>
      <c r="S38" s="43"/>
    </row>
    <row r="39" ht="41.25" customHeight="1" spans="1:19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1:19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</row>
  </sheetData>
  <mergeCells count="50">
    <mergeCell ref="A1:S1"/>
    <mergeCell ref="A2:E2"/>
    <mergeCell ref="N2:S2"/>
    <mergeCell ref="G3:I3"/>
    <mergeCell ref="K3:P3"/>
    <mergeCell ref="K4:L4"/>
    <mergeCell ref="M4:N4"/>
    <mergeCell ref="O4:P4"/>
    <mergeCell ref="C28:F28"/>
    <mergeCell ref="C35:F35"/>
    <mergeCell ref="B36:F36"/>
    <mergeCell ref="P37:S37"/>
    <mergeCell ref="D38:L38"/>
    <mergeCell ref="P38:R38"/>
    <mergeCell ref="A39:S39"/>
    <mergeCell ref="A40:S40"/>
    <mergeCell ref="A3:A6"/>
    <mergeCell ref="A7:A36"/>
    <mergeCell ref="B3:B6"/>
    <mergeCell ref="B7:B28"/>
    <mergeCell ref="B29:B34"/>
    <mergeCell ref="C3:C6"/>
    <mergeCell ref="D3:D6"/>
    <mergeCell ref="E3:E6"/>
    <mergeCell ref="F3:F6"/>
    <mergeCell ref="G4:G6"/>
    <mergeCell ref="G29:G30"/>
    <mergeCell ref="G31:G32"/>
    <mergeCell ref="G33:G34"/>
    <mergeCell ref="H4:H6"/>
    <mergeCell ref="H29:H30"/>
    <mergeCell ref="H31:H32"/>
    <mergeCell ref="H33:H34"/>
    <mergeCell ref="I4:I6"/>
    <mergeCell ref="I29:I30"/>
    <mergeCell ref="I31:I32"/>
    <mergeCell ref="I33:I34"/>
    <mergeCell ref="J3:J6"/>
    <mergeCell ref="J29:J30"/>
    <mergeCell ref="J31:J32"/>
    <mergeCell ref="J33:J34"/>
    <mergeCell ref="L33:L34"/>
    <mergeCell ref="M29:M30"/>
    <mergeCell ref="M31:M32"/>
    <mergeCell ref="Q3:Q6"/>
    <mergeCell ref="Q29:Q30"/>
    <mergeCell ref="Q31:Q32"/>
    <mergeCell ref="Q33:Q34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tabSelected="1" zoomScale="115" zoomScaleNormal="115" workbookViewId="0">
      <selection activeCell="A1" sqref="A1:P12"/>
    </sheetView>
  </sheetViews>
  <sheetFormatPr defaultColWidth="9" defaultRowHeight="14.25"/>
  <cols>
    <col min="1" max="1" width="4.625" customWidth="1"/>
    <col min="2" max="2" width="3.25" customWidth="1"/>
    <col min="3" max="3" width="10.625" customWidth="1"/>
    <col min="4" max="4" width="13.375" customWidth="1"/>
    <col min="5" max="5" width="7.25" customWidth="1"/>
    <col min="6" max="6" width="4.375" customWidth="1"/>
    <col min="7" max="7" width="5.25" customWidth="1"/>
    <col min="8" max="15" width="4.875" customWidth="1"/>
    <col min="16" max="16" width="6.875" customWidth="1"/>
  </cols>
  <sheetData>
    <row r="1" ht="18.75" spans="1:16">
      <c r="A1" s="2" t="s">
        <v>190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3" t="s">
        <v>1</v>
      </c>
      <c r="B2" s="3"/>
      <c r="C2" s="3"/>
      <c r="D2" s="3"/>
      <c r="E2" s="3"/>
      <c r="F2" s="4"/>
      <c r="G2" s="4"/>
      <c r="H2" s="4"/>
      <c r="I2" s="30"/>
      <c r="J2" s="30"/>
      <c r="K2" s="29">
        <v>44853</v>
      </c>
      <c r="L2" s="30"/>
      <c r="M2" s="30"/>
      <c r="N2" s="30"/>
      <c r="O2" s="30"/>
      <c r="P2" s="30"/>
    </row>
    <row r="3" customHeight="1" spans="1:16">
      <c r="A3" s="5" t="s">
        <v>130</v>
      </c>
      <c r="B3" s="13" t="s">
        <v>191</v>
      </c>
      <c r="C3" s="13" t="s">
        <v>6</v>
      </c>
      <c r="D3" s="44" t="s">
        <v>192</v>
      </c>
      <c r="E3" s="44" t="s">
        <v>7</v>
      </c>
      <c r="F3" s="13" t="s">
        <v>9</v>
      </c>
      <c r="G3" s="13" t="s">
        <v>193</v>
      </c>
      <c r="H3" s="13" t="s">
        <v>10</v>
      </c>
      <c r="I3" s="13"/>
      <c r="J3" s="13"/>
      <c r="K3" s="13"/>
      <c r="L3" s="13"/>
      <c r="M3" s="13"/>
      <c r="N3" s="51" t="s">
        <v>11</v>
      </c>
      <c r="O3" s="51" t="s">
        <v>194</v>
      </c>
      <c r="P3" s="13" t="s">
        <v>13</v>
      </c>
    </row>
    <row r="4" customHeight="1" spans="1:16">
      <c r="A4" s="9"/>
      <c r="B4" s="13"/>
      <c r="C4" s="13"/>
      <c r="D4" s="44"/>
      <c r="E4" s="44"/>
      <c r="F4" s="13"/>
      <c r="G4" s="13"/>
      <c r="H4" s="13" t="s">
        <v>17</v>
      </c>
      <c r="I4" s="13"/>
      <c r="J4" s="13" t="s">
        <v>18</v>
      </c>
      <c r="K4" s="13"/>
      <c r="L4" s="13" t="s">
        <v>19</v>
      </c>
      <c r="M4" s="13"/>
      <c r="N4" s="51"/>
      <c r="O4" s="51"/>
      <c r="P4" s="13"/>
    </row>
    <row r="5" spans="1:16">
      <c r="A5" s="9"/>
      <c r="B5" s="13"/>
      <c r="C5" s="13"/>
      <c r="D5" s="44"/>
      <c r="E5" s="44"/>
      <c r="F5" s="13"/>
      <c r="G5" s="13"/>
      <c r="H5" s="13">
        <v>1</v>
      </c>
      <c r="I5" s="13">
        <v>2</v>
      </c>
      <c r="J5" s="13">
        <v>3</v>
      </c>
      <c r="K5" s="13">
        <v>4</v>
      </c>
      <c r="L5" s="13">
        <v>5</v>
      </c>
      <c r="M5" s="13">
        <v>6</v>
      </c>
      <c r="N5" s="51"/>
      <c r="O5" s="51"/>
      <c r="P5" s="13"/>
    </row>
    <row r="6" ht="42.75" customHeight="1" spans="1:16">
      <c r="A6" s="5" t="s">
        <v>195</v>
      </c>
      <c r="B6" s="13">
        <v>1</v>
      </c>
      <c r="C6" s="13" t="s">
        <v>82</v>
      </c>
      <c r="D6" s="13" t="s">
        <v>81</v>
      </c>
      <c r="E6" s="45" t="s">
        <v>86</v>
      </c>
      <c r="F6" s="13">
        <v>4</v>
      </c>
      <c r="G6" s="13">
        <v>2</v>
      </c>
      <c r="H6" s="36"/>
      <c r="I6" s="36"/>
      <c r="J6" s="36"/>
      <c r="K6" s="36" t="s">
        <v>83</v>
      </c>
      <c r="L6" s="36"/>
      <c r="M6" s="36"/>
      <c r="N6" s="13" t="s">
        <v>196</v>
      </c>
      <c r="O6" s="13" t="s">
        <v>197</v>
      </c>
      <c r="P6" s="13"/>
    </row>
    <row r="7" ht="24.75" customHeight="1" spans="1:16">
      <c r="A7" s="9"/>
      <c r="B7" s="13" t="s">
        <v>91</v>
      </c>
      <c r="C7" s="13"/>
      <c r="D7" s="13"/>
      <c r="E7" s="46"/>
      <c r="F7" s="13"/>
      <c r="G7" s="13"/>
      <c r="H7" s="36"/>
      <c r="I7" s="36"/>
      <c r="J7" s="36"/>
      <c r="K7" s="36"/>
      <c r="L7" s="36"/>
      <c r="M7" s="36"/>
      <c r="N7" s="13"/>
      <c r="O7" s="13"/>
      <c r="P7" s="13"/>
    </row>
    <row r="8" ht="42.75" customHeight="1" spans="1:16">
      <c r="A8" s="9" t="s">
        <v>198</v>
      </c>
      <c r="B8" s="46">
        <v>1</v>
      </c>
      <c r="C8" s="13" t="s">
        <v>89</v>
      </c>
      <c r="D8" s="13" t="s">
        <v>88</v>
      </c>
      <c r="E8" s="45" t="s">
        <v>86</v>
      </c>
      <c r="F8" s="13">
        <v>4</v>
      </c>
      <c r="G8" s="13">
        <v>4</v>
      </c>
      <c r="H8" s="47"/>
      <c r="I8" s="36"/>
      <c r="J8" s="36"/>
      <c r="K8" s="36"/>
      <c r="L8" s="36" t="s">
        <v>90</v>
      </c>
      <c r="M8" s="36"/>
      <c r="N8" s="13" t="s">
        <v>196</v>
      </c>
      <c r="O8" s="13" t="s">
        <v>199</v>
      </c>
      <c r="P8" s="13"/>
    </row>
    <row r="9" ht="24.75" customHeight="1" spans="1:16">
      <c r="A9" s="9"/>
      <c r="B9" s="13" t="s">
        <v>91</v>
      </c>
      <c r="C9" s="13"/>
      <c r="D9" s="13"/>
      <c r="E9" s="13"/>
      <c r="F9" s="13"/>
      <c r="G9" s="13"/>
      <c r="H9" s="36"/>
      <c r="I9" s="36"/>
      <c r="J9" s="36"/>
      <c r="K9" s="36"/>
      <c r="L9" s="36"/>
      <c r="M9" s="36"/>
      <c r="N9" s="13"/>
      <c r="O9" s="36"/>
      <c r="P9" s="13"/>
    </row>
    <row r="10" ht="19.5" customHeight="1" spans="1:16">
      <c r="A10" s="30"/>
      <c r="B10" s="48"/>
      <c r="C10" s="48"/>
      <c r="D10" s="48"/>
      <c r="E10" s="48"/>
      <c r="F10" s="48"/>
      <c r="G10" s="49"/>
      <c r="H10" s="48"/>
      <c r="I10" s="48"/>
      <c r="J10" s="48"/>
      <c r="K10" s="48"/>
      <c r="L10" s="48"/>
      <c r="M10" s="52" t="s">
        <v>141</v>
      </c>
      <c r="N10" s="52"/>
      <c r="O10" s="52"/>
      <c r="P10" s="52"/>
    </row>
    <row r="11" ht="24" customHeight="1" spans="1:16">
      <c r="A11" s="24"/>
      <c r="B11" s="24"/>
      <c r="C11" s="24"/>
      <c r="D11" s="30" t="s">
        <v>126</v>
      </c>
      <c r="E11" s="30"/>
      <c r="F11" s="30"/>
      <c r="G11" s="30"/>
      <c r="H11" s="30"/>
      <c r="I11" s="30"/>
      <c r="J11" s="30"/>
      <c r="K11" s="30"/>
      <c r="L11" s="30"/>
      <c r="M11" s="30" t="s">
        <v>200</v>
      </c>
      <c r="N11" s="30"/>
      <c r="O11" s="30"/>
      <c r="P11" s="43"/>
    </row>
    <row r="12" ht="21" customHeight="1" spans="1:16">
      <c r="A12" s="26" t="s">
        <v>201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</sheetData>
  <mergeCells count="26">
    <mergeCell ref="A1:P1"/>
    <mergeCell ref="A2:E2"/>
    <mergeCell ref="K2:P2"/>
    <mergeCell ref="H3:M3"/>
    <mergeCell ref="H4:I4"/>
    <mergeCell ref="J4:K4"/>
    <mergeCell ref="L4:M4"/>
    <mergeCell ref="B7:D7"/>
    <mergeCell ref="B9:D9"/>
    <mergeCell ref="M10:P10"/>
    <mergeCell ref="D11:L11"/>
    <mergeCell ref="M11:O11"/>
    <mergeCell ref="A12:P12"/>
    <mergeCell ref="A13:P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</mergeCells>
  <pageMargins left="0.7" right="0.7" top="0.75" bottom="0.75" header="0.3" footer="0.3"/>
  <pageSetup paperSize="9" scale="7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52"/>
  <sheetViews>
    <sheetView zoomScale="145" zoomScaleNormal="145" topLeftCell="A22" workbookViewId="0">
      <selection activeCell="C38" sqref="$A38:$XFD39"/>
    </sheetView>
  </sheetViews>
  <sheetFormatPr defaultColWidth="9" defaultRowHeight="14.25"/>
  <cols>
    <col min="1" max="1" width="3.125" customWidth="1"/>
    <col min="2" max="3" width="3.25" customWidth="1"/>
    <col min="4" max="4" width="21.75" customWidth="1"/>
    <col min="5" max="5" width="7.625" customWidth="1"/>
    <col min="6" max="6" width="2.5" customWidth="1"/>
    <col min="7" max="10" width="4.25" customWidth="1"/>
    <col min="11" max="16" width="5" style="1" customWidth="1"/>
    <col min="17" max="17" width="3.5" customWidth="1"/>
    <col min="18" max="18" width="2.75" customWidth="1"/>
    <col min="19" max="19" width="20.875" customWidth="1"/>
  </cols>
  <sheetData>
    <row r="1" ht="18.75" spans="1:19">
      <c r="A1" s="2" t="s">
        <v>202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>
      <c r="A2" s="3" t="s">
        <v>203</v>
      </c>
      <c r="B2" s="3"/>
      <c r="C2" s="3"/>
      <c r="D2" s="3"/>
      <c r="E2" s="3"/>
      <c r="F2" s="4"/>
      <c r="G2" s="4"/>
      <c r="H2" s="4"/>
      <c r="I2" s="4"/>
      <c r="J2" s="4"/>
      <c r="K2" s="27"/>
      <c r="L2" s="28"/>
      <c r="M2" s="28"/>
      <c r="N2" s="29" t="s">
        <v>204</v>
      </c>
      <c r="O2" s="30"/>
      <c r="P2" s="30"/>
      <c r="Q2" s="30"/>
      <c r="R2" s="30"/>
      <c r="S2" s="30"/>
    </row>
    <row r="3" spans="1:19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7" t="s">
        <v>8</v>
      </c>
      <c r="H3" s="8"/>
      <c r="I3" s="8"/>
      <c r="J3" s="13" t="s">
        <v>9</v>
      </c>
      <c r="K3" s="31" t="s">
        <v>10</v>
      </c>
      <c r="L3" s="32"/>
      <c r="M3" s="32"/>
      <c r="N3" s="32"/>
      <c r="O3" s="32"/>
      <c r="P3" s="33"/>
      <c r="Q3" s="5" t="s">
        <v>11</v>
      </c>
      <c r="R3" s="5" t="s">
        <v>194</v>
      </c>
      <c r="S3" s="5" t="s">
        <v>13</v>
      </c>
    </row>
    <row r="4" spans="1:19">
      <c r="A4" s="9"/>
      <c r="B4" s="9"/>
      <c r="C4" s="9"/>
      <c r="D4" s="10"/>
      <c r="E4" s="10"/>
      <c r="F4" s="9"/>
      <c r="G4" s="5" t="s">
        <v>14</v>
      </c>
      <c r="H4" s="5" t="s">
        <v>15</v>
      </c>
      <c r="I4" s="34" t="s">
        <v>16</v>
      </c>
      <c r="J4" s="13"/>
      <c r="K4" s="31" t="s">
        <v>17</v>
      </c>
      <c r="L4" s="33"/>
      <c r="M4" s="31" t="s">
        <v>18</v>
      </c>
      <c r="N4" s="33"/>
      <c r="O4" s="31" t="s">
        <v>19</v>
      </c>
      <c r="P4" s="33"/>
      <c r="Q4" s="9"/>
      <c r="R4" s="9"/>
      <c r="S4" s="9"/>
    </row>
    <row r="5" spans="1:19">
      <c r="A5" s="9"/>
      <c r="B5" s="9"/>
      <c r="C5" s="9"/>
      <c r="D5" s="10"/>
      <c r="E5" s="10"/>
      <c r="F5" s="9"/>
      <c r="G5" s="9"/>
      <c r="H5" s="9"/>
      <c r="I5" s="35"/>
      <c r="J5" s="13"/>
      <c r="K5" s="36">
        <v>1</v>
      </c>
      <c r="L5" s="36">
        <v>2</v>
      </c>
      <c r="M5" s="36">
        <v>3</v>
      </c>
      <c r="N5" s="36">
        <v>4</v>
      </c>
      <c r="O5" s="36">
        <v>5</v>
      </c>
      <c r="P5" s="36">
        <v>6</v>
      </c>
      <c r="Q5" s="9"/>
      <c r="R5" s="9"/>
      <c r="S5" s="9"/>
    </row>
    <row r="6" spans="1:19">
      <c r="A6" s="11"/>
      <c r="B6" s="11"/>
      <c r="C6" s="11"/>
      <c r="D6" s="12"/>
      <c r="E6" s="12"/>
      <c r="F6" s="11"/>
      <c r="G6" s="11"/>
      <c r="H6" s="11"/>
      <c r="I6" s="37"/>
      <c r="J6" s="13"/>
      <c r="K6" s="36" t="s">
        <v>20</v>
      </c>
      <c r="L6" s="36">
        <v>18</v>
      </c>
      <c r="M6" s="36">
        <v>18</v>
      </c>
      <c r="N6" s="36">
        <v>18</v>
      </c>
      <c r="O6" s="36">
        <v>18</v>
      </c>
      <c r="P6" s="36">
        <v>18</v>
      </c>
      <c r="Q6" s="11"/>
      <c r="R6" s="11"/>
      <c r="S6" s="11"/>
    </row>
    <row r="7" ht="18.75" customHeight="1" spans="1:19">
      <c r="A7" s="5" t="s">
        <v>21</v>
      </c>
      <c r="B7" s="5" t="s">
        <v>22</v>
      </c>
      <c r="C7" s="13">
        <v>1</v>
      </c>
      <c r="D7" s="13" t="s">
        <v>23</v>
      </c>
      <c r="E7" s="13" t="s">
        <v>24</v>
      </c>
      <c r="F7" s="13" t="s">
        <v>25</v>
      </c>
      <c r="G7" s="13">
        <v>72</v>
      </c>
      <c r="H7" s="13">
        <v>36</v>
      </c>
      <c r="I7" s="13">
        <v>36</v>
      </c>
      <c r="J7" s="13">
        <v>4</v>
      </c>
      <c r="K7" s="36" t="s">
        <v>26</v>
      </c>
      <c r="L7" s="36"/>
      <c r="M7" s="36"/>
      <c r="N7" s="36"/>
      <c r="O7" s="36"/>
      <c r="P7" s="36"/>
      <c r="Q7" s="13"/>
      <c r="R7" s="13"/>
      <c r="S7" s="13" t="s">
        <v>28</v>
      </c>
    </row>
    <row r="8" ht="18.75" customHeight="1" spans="1:19">
      <c r="A8" s="9"/>
      <c r="B8" s="9"/>
      <c r="C8" s="13">
        <v>2</v>
      </c>
      <c r="D8" s="13" t="s">
        <v>205</v>
      </c>
      <c r="E8" s="13" t="s">
        <v>34</v>
      </c>
      <c r="F8" s="13" t="s">
        <v>25</v>
      </c>
      <c r="G8" s="13">
        <v>30</v>
      </c>
      <c r="H8" s="13">
        <v>24</v>
      </c>
      <c r="I8" s="13">
        <v>6</v>
      </c>
      <c r="J8" s="13">
        <v>2</v>
      </c>
      <c r="K8" s="36" t="s">
        <v>35</v>
      </c>
      <c r="L8" s="36"/>
      <c r="M8" s="36"/>
      <c r="N8" s="36"/>
      <c r="O8" s="36"/>
      <c r="P8" s="36"/>
      <c r="Q8" s="13" t="s">
        <v>36</v>
      </c>
      <c r="R8" s="13"/>
      <c r="S8" s="13" t="s">
        <v>28</v>
      </c>
    </row>
    <row r="9" ht="18.75" customHeight="1" spans="1:19">
      <c r="A9" s="9"/>
      <c r="B9" s="9"/>
      <c r="C9" s="13">
        <v>3</v>
      </c>
      <c r="D9" s="13" t="s">
        <v>206</v>
      </c>
      <c r="E9" s="13" t="s">
        <v>38</v>
      </c>
      <c r="F9" s="13" t="s">
        <v>25</v>
      </c>
      <c r="G9" s="13">
        <v>36</v>
      </c>
      <c r="H9" s="13">
        <v>28</v>
      </c>
      <c r="I9" s="13">
        <v>8</v>
      </c>
      <c r="J9" s="13">
        <v>2</v>
      </c>
      <c r="L9" s="36" t="s">
        <v>39</v>
      </c>
      <c r="M9" s="36"/>
      <c r="N9" s="36"/>
      <c r="O9" s="36"/>
      <c r="P9" s="36"/>
      <c r="Q9" s="13" t="s">
        <v>36</v>
      </c>
      <c r="R9" s="13"/>
      <c r="S9" s="13" t="s">
        <v>28</v>
      </c>
    </row>
    <row r="10" ht="28.5" customHeight="1" spans="1:19">
      <c r="A10" s="9"/>
      <c r="B10" s="9"/>
      <c r="C10" s="13">
        <v>4</v>
      </c>
      <c r="D10" s="13" t="s">
        <v>40</v>
      </c>
      <c r="E10" s="13" t="s">
        <v>41</v>
      </c>
      <c r="F10" s="13" t="s">
        <v>25</v>
      </c>
      <c r="G10" s="13">
        <v>36</v>
      </c>
      <c r="H10" s="13">
        <v>28</v>
      </c>
      <c r="I10" s="13">
        <v>8</v>
      </c>
      <c r="J10" s="13">
        <v>3</v>
      </c>
      <c r="K10" s="36"/>
      <c r="L10" s="36"/>
      <c r="M10" s="36" t="s">
        <v>39</v>
      </c>
      <c r="N10" s="36"/>
      <c r="O10" s="36"/>
      <c r="P10" s="36"/>
      <c r="Q10" s="13" t="s">
        <v>36</v>
      </c>
      <c r="R10" s="36"/>
      <c r="S10" s="13" t="s">
        <v>207</v>
      </c>
    </row>
    <row r="11" ht="28.5" customHeight="1" spans="1:19">
      <c r="A11" s="9"/>
      <c r="B11" s="9"/>
      <c r="C11" s="13">
        <v>5</v>
      </c>
      <c r="D11" s="13" t="s">
        <v>208</v>
      </c>
      <c r="E11" s="13" t="s">
        <v>45</v>
      </c>
      <c r="F11" s="13" t="s">
        <v>25</v>
      </c>
      <c r="G11" s="13">
        <v>36</v>
      </c>
      <c r="H11" s="13">
        <v>28</v>
      </c>
      <c r="I11" s="13">
        <v>8</v>
      </c>
      <c r="J11" s="13">
        <v>2</v>
      </c>
      <c r="K11" s="36"/>
      <c r="L11" s="36"/>
      <c r="M11" s="36"/>
      <c r="N11" s="36" t="s">
        <v>39</v>
      </c>
      <c r="O11" s="36"/>
      <c r="P11" s="36"/>
      <c r="Q11" s="13" t="s">
        <v>36</v>
      </c>
      <c r="R11" s="36"/>
      <c r="S11" s="13" t="s">
        <v>28</v>
      </c>
    </row>
    <row r="12" ht="19.5" customHeight="1" spans="1:19">
      <c r="A12" s="9"/>
      <c r="B12" s="9"/>
      <c r="C12" s="13">
        <v>6</v>
      </c>
      <c r="D12" s="13" t="s">
        <v>56</v>
      </c>
      <c r="E12" s="13" t="s">
        <v>57</v>
      </c>
      <c r="F12" s="13" t="s">
        <v>25</v>
      </c>
      <c r="G12" s="13">
        <v>30</v>
      </c>
      <c r="H12" s="13">
        <v>15</v>
      </c>
      <c r="I12" s="13">
        <v>15</v>
      </c>
      <c r="J12" s="13">
        <v>2</v>
      </c>
      <c r="K12" s="36" t="s">
        <v>35</v>
      </c>
      <c r="L12" s="36"/>
      <c r="M12" s="36"/>
      <c r="N12" s="36"/>
      <c r="O12" s="36"/>
      <c r="P12" s="36"/>
      <c r="Q12" s="36"/>
      <c r="R12" s="36"/>
      <c r="S12" s="13" t="s">
        <v>209</v>
      </c>
    </row>
    <row r="13" ht="19.5" customHeight="1" spans="1:19">
      <c r="A13" s="9"/>
      <c r="B13" s="9"/>
      <c r="C13" s="13">
        <v>7</v>
      </c>
      <c r="D13" s="13" t="s">
        <v>59</v>
      </c>
      <c r="E13" s="13" t="s">
        <v>60</v>
      </c>
      <c r="F13" s="13" t="s">
        <v>25</v>
      </c>
      <c r="G13" s="13">
        <v>36</v>
      </c>
      <c r="H13" s="13">
        <v>18</v>
      </c>
      <c r="I13" s="13">
        <v>18</v>
      </c>
      <c r="J13" s="13">
        <v>2</v>
      </c>
      <c r="K13" s="36"/>
      <c r="L13" s="36" t="s">
        <v>39</v>
      </c>
      <c r="M13" s="36"/>
      <c r="N13" s="36"/>
      <c r="O13" s="36"/>
      <c r="P13" s="36"/>
      <c r="Q13" s="36"/>
      <c r="R13" s="36"/>
      <c r="S13" s="13" t="s">
        <v>209</v>
      </c>
    </row>
    <row r="14" ht="19.5" customHeight="1" spans="1:19">
      <c r="A14" s="9"/>
      <c r="B14" s="9"/>
      <c r="C14" s="13">
        <v>8</v>
      </c>
      <c r="D14" s="13" t="s">
        <v>61</v>
      </c>
      <c r="E14" s="13" t="s">
        <v>62</v>
      </c>
      <c r="F14" s="13" t="s">
        <v>25</v>
      </c>
      <c r="G14" s="13">
        <v>36</v>
      </c>
      <c r="H14" s="13">
        <v>18</v>
      </c>
      <c r="I14" s="13">
        <v>18</v>
      </c>
      <c r="J14" s="13">
        <v>2</v>
      </c>
      <c r="K14" s="36"/>
      <c r="L14" s="36"/>
      <c r="M14" s="36" t="s">
        <v>39</v>
      </c>
      <c r="N14" s="36"/>
      <c r="O14" s="36"/>
      <c r="P14" s="36"/>
      <c r="Q14" s="36"/>
      <c r="R14" s="36"/>
      <c r="S14" s="13" t="s">
        <v>209</v>
      </c>
    </row>
    <row r="15" ht="19.5" customHeight="1" spans="1:19">
      <c r="A15" s="9"/>
      <c r="B15" s="9"/>
      <c r="C15" s="13">
        <v>9</v>
      </c>
      <c r="D15" s="13" t="s">
        <v>63</v>
      </c>
      <c r="E15" s="13" t="s">
        <v>64</v>
      </c>
      <c r="F15" s="13" t="s">
        <v>25</v>
      </c>
      <c r="G15" s="13">
        <v>36</v>
      </c>
      <c r="H15" s="13">
        <v>18</v>
      </c>
      <c r="I15" s="13">
        <v>18</v>
      </c>
      <c r="J15" s="13">
        <v>2</v>
      </c>
      <c r="K15" s="36"/>
      <c r="L15" s="36"/>
      <c r="M15" s="36"/>
      <c r="N15" s="36" t="s">
        <v>39</v>
      </c>
      <c r="O15" s="36"/>
      <c r="P15" s="36"/>
      <c r="Q15" s="36"/>
      <c r="R15" s="36"/>
      <c r="S15" s="13" t="s">
        <v>209</v>
      </c>
    </row>
    <row r="16" ht="19.5" customHeight="1" spans="1:19">
      <c r="A16" s="9"/>
      <c r="B16" s="9"/>
      <c r="C16" s="13">
        <v>10</v>
      </c>
      <c r="D16" s="13" t="s">
        <v>46</v>
      </c>
      <c r="E16" s="13" t="s">
        <v>47</v>
      </c>
      <c r="F16" s="13" t="s">
        <v>25</v>
      </c>
      <c r="G16" s="13">
        <v>30</v>
      </c>
      <c r="H16" s="13">
        <v>24</v>
      </c>
      <c r="I16" s="13">
        <v>6</v>
      </c>
      <c r="J16" s="13">
        <v>1.4</v>
      </c>
      <c r="K16" s="36" t="s">
        <v>35</v>
      </c>
      <c r="L16" s="36"/>
      <c r="M16" s="36"/>
      <c r="N16" s="36"/>
      <c r="O16" s="36"/>
      <c r="P16" s="36"/>
      <c r="Q16" s="36"/>
      <c r="R16" s="36"/>
      <c r="S16" s="13" t="s">
        <v>28</v>
      </c>
    </row>
    <row r="17" ht="19.5" customHeight="1" spans="1:19">
      <c r="A17" s="9"/>
      <c r="B17" s="9"/>
      <c r="C17" s="13">
        <v>11</v>
      </c>
      <c r="D17" s="13" t="s">
        <v>49</v>
      </c>
      <c r="E17" s="13" t="s">
        <v>50</v>
      </c>
      <c r="F17" s="13" t="s">
        <v>42</v>
      </c>
      <c r="G17" s="13">
        <v>6</v>
      </c>
      <c r="H17" s="13">
        <v>4</v>
      </c>
      <c r="I17" s="13">
        <v>2</v>
      </c>
      <c r="J17" s="13">
        <v>0.2</v>
      </c>
      <c r="K17" s="36"/>
      <c r="L17" s="36" t="s">
        <v>51</v>
      </c>
      <c r="M17" s="36"/>
      <c r="N17" s="36"/>
      <c r="O17" s="36"/>
      <c r="P17" s="36"/>
      <c r="Q17" s="36"/>
      <c r="R17" s="36"/>
      <c r="S17" s="13" t="s">
        <v>28</v>
      </c>
    </row>
    <row r="18" ht="19.5" customHeight="1" spans="1:19">
      <c r="A18" s="9"/>
      <c r="B18" s="9"/>
      <c r="C18" s="13">
        <v>12</v>
      </c>
      <c r="D18" s="13" t="s">
        <v>52</v>
      </c>
      <c r="E18" s="13" t="s">
        <v>53</v>
      </c>
      <c r="F18" s="13" t="s">
        <v>42</v>
      </c>
      <c r="G18" s="13">
        <v>6</v>
      </c>
      <c r="H18" s="13">
        <v>4</v>
      </c>
      <c r="I18" s="13">
        <v>2</v>
      </c>
      <c r="J18" s="13">
        <v>0.2</v>
      </c>
      <c r="K18" s="36"/>
      <c r="L18" s="36"/>
      <c r="M18" s="36" t="s">
        <v>51</v>
      </c>
      <c r="N18" s="36"/>
      <c r="O18" s="36"/>
      <c r="P18" s="36"/>
      <c r="Q18" s="36"/>
      <c r="R18" s="36"/>
      <c r="S18" s="13" t="s">
        <v>28</v>
      </c>
    </row>
    <row r="19" ht="19.5" customHeight="1" spans="1:19">
      <c r="A19" s="9"/>
      <c r="B19" s="9"/>
      <c r="C19" s="13">
        <v>13</v>
      </c>
      <c r="D19" s="13" t="s">
        <v>54</v>
      </c>
      <c r="E19" s="13" t="s">
        <v>55</v>
      </c>
      <c r="F19" s="13" t="s">
        <v>42</v>
      </c>
      <c r="G19" s="13">
        <v>6</v>
      </c>
      <c r="H19" s="13">
        <v>4</v>
      </c>
      <c r="I19" s="13">
        <v>2</v>
      </c>
      <c r="J19" s="13">
        <v>0.2</v>
      </c>
      <c r="K19" s="36"/>
      <c r="L19" s="36"/>
      <c r="M19" s="36"/>
      <c r="N19" s="36" t="s">
        <v>51</v>
      </c>
      <c r="O19" s="36"/>
      <c r="P19" s="36"/>
      <c r="Q19" s="36"/>
      <c r="R19" s="36"/>
      <c r="S19" s="13" t="s">
        <v>28</v>
      </c>
    </row>
    <row r="20" ht="19.5" customHeight="1" spans="1:19">
      <c r="A20" s="9"/>
      <c r="B20" s="9"/>
      <c r="C20" s="13">
        <v>14</v>
      </c>
      <c r="D20" s="13" t="s">
        <v>65</v>
      </c>
      <c r="E20" s="13" t="s">
        <v>66</v>
      </c>
      <c r="F20" s="13" t="s">
        <v>42</v>
      </c>
      <c r="G20" s="13">
        <v>4</v>
      </c>
      <c r="H20" s="13">
        <v>4</v>
      </c>
      <c r="I20" s="13">
        <v>0</v>
      </c>
      <c r="J20" s="13">
        <v>0.2</v>
      </c>
      <c r="K20" s="36" t="s">
        <v>210</v>
      </c>
      <c r="L20" s="36"/>
      <c r="M20" s="36"/>
      <c r="N20" s="36"/>
      <c r="O20" s="36"/>
      <c r="P20" s="36"/>
      <c r="Q20" s="36"/>
      <c r="R20" s="36"/>
      <c r="S20" s="13" t="s">
        <v>28</v>
      </c>
    </row>
    <row r="21" ht="19.5" customHeight="1" spans="1:19">
      <c r="A21" s="9"/>
      <c r="B21" s="9"/>
      <c r="C21" s="13">
        <v>15</v>
      </c>
      <c r="D21" s="13" t="s">
        <v>68</v>
      </c>
      <c r="E21" s="13" t="s">
        <v>69</v>
      </c>
      <c r="F21" s="13" t="s">
        <v>42</v>
      </c>
      <c r="G21" s="13">
        <v>4</v>
      </c>
      <c r="H21" s="13">
        <v>4</v>
      </c>
      <c r="I21" s="13">
        <v>0</v>
      </c>
      <c r="J21" s="13">
        <v>0.2</v>
      </c>
      <c r="K21" s="36"/>
      <c r="L21" s="36" t="s">
        <v>210</v>
      </c>
      <c r="M21" s="36"/>
      <c r="N21" s="36"/>
      <c r="O21" s="36"/>
      <c r="P21" s="36"/>
      <c r="Q21" s="36"/>
      <c r="R21" s="36"/>
      <c r="S21" s="13" t="s">
        <v>28</v>
      </c>
    </row>
    <row r="22" ht="19.5" customHeight="1" spans="1:19">
      <c r="A22" s="9"/>
      <c r="B22" s="9"/>
      <c r="C22" s="13">
        <v>16</v>
      </c>
      <c r="D22" s="13" t="s">
        <v>70</v>
      </c>
      <c r="E22" s="13" t="s">
        <v>71</v>
      </c>
      <c r="F22" s="13" t="s">
        <v>42</v>
      </c>
      <c r="G22" s="13">
        <v>4</v>
      </c>
      <c r="H22" s="13">
        <v>4</v>
      </c>
      <c r="I22" s="13">
        <v>0</v>
      </c>
      <c r="J22" s="13">
        <v>0.2</v>
      </c>
      <c r="K22" s="36"/>
      <c r="L22" s="36"/>
      <c r="M22" s="36" t="s">
        <v>210</v>
      </c>
      <c r="N22" s="36"/>
      <c r="O22" s="36"/>
      <c r="P22" s="36"/>
      <c r="Q22" s="36"/>
      <c r="R22" s="36"/>
      <c r="S22" s="13" t="s">
        <v>28</v>
      </c>
    </row>
    <row r="23" ht="19.5" customHeight="1" spans="1:19">
      <c r="A23" s="9"/>
      <c r="B23" s="9"/>
      <c r="C23" s="13">
        <v>17</v>
      </c>
      <c r="D23" s="13" t="s">
        <v>72</v>
      </c>
      <c r="E23" s="13" t="s">
        <v>73</v>
      </c>
      <c r="F23" s="13" t="s">
        <v>42</v>
      </c>
      <c r="G23" s="13">
        <v>4</v>
      </c>
      <c r="H23" s="13">
        <v>4</v>
      </c>
      <c r="I23" s="13">
        <v>0</v>
      </c>
      <c r="J23" s="13">
        <v>0.2</v>
      </c>
      <c r="K23" s="36"/>
      <c r="L23" s="36"/>
      <c r="M23" s="36"/>
      <c r="N23" s="36" t="s">
        <v>210</v>
      </c>
      <c r="O23" s="36"/>
      <c r="P23" s="36"/>
      <c r="Q23" s="36"/>
      <c r="R23" s="36"/>
      <c r="S23" s="13" t="s">
        <v>28</v>
      </c>
    </row>
    <row r="24" ht="19.5" customHeight="1" spans="1:19">
      <c r="A24" s="9"/>
      <c r="B24" s="9"/>
      <c r="C24" s="13">
        <v>18</v>
      </c>
      <c r="D24" s="13" t="s">
        <v>211</v>
      </c>
      <c r="E24" s="13" t="s">
        <v>212</v>
      </c>
      <c r="F24" s="13" t="s">
        <v>42</v>
      </c>
      <c r="G24" s="13">
        <v>4</v>
      </c>
      <c r="H24" s="13">
        <v>4</v>
      </c>
      <c r="I24" s="13">
        <v>0</v>
      </c>
      <c r="J24" s="13">
        <v>0.2</v>
      </c>
      <c r="K24" s="36"/>
      <c r="L24" s="36"/>
      <c r="M24" s="36"/>
      <c r="N24" s="36"/>
      <c r="O24" s="36" t="s">
        <v>210</v>
      </c>
      <c r="P24" s="36"/>
      <c r="Q24" s="36"/>
      <c r="R24" s="36"/>
      <c r="S24" s="13" t="s">
        <v>28</v>
      </c>
    </row>
    <row r="25" ht="19.5" customHeight="1" spans="1:19">
      <c r="A25" s="9"/>
      <c r="B25" s="9"/>
      <c r="C25" s="13">
        <v>19</v>
      </c>
      <c r="D25" s="13" t="s">
        <v>98</v>
      </c>
      <c r="E25" s="13" t="s">
        <v>99</v>
      </c>
      <c r="F25" s="13" t="s">
        <v>42</v>
      </c>
      <c r="G25" s="13">
        <v>60</v>
      </c>
      <c r="H25" s="13">
        <v>30</v>
      </c>
      <c r="I25" s="13">
        <v>30</v>
      </c>
      <c r="J25" s="13">
        <v>4</v>
      </c>
      <c r="K25" s="36" t="s">
        <v>100</v>
      </c>
      <c r="L25" s="36"/>
      <c r="M25" s="36"/>
      <c r="N25" s="36"/>
      <c r="O25" s="36"/>
      <c r="P25" s="36"/>
      <c r="Q25" s="36"/>
      <c r="R25" s="36"/>
      <c r="S25" s="13" t="s">
        <v>213</v>
      </c>
    </row>
    <row r="26" ht="19.5" customHeight="1" spans="1:19">
      <c r="A26" s="9"/>
      <c r="B26" s="9"/>
      <c r="C26" s="13">
        <v>20</v>
      </c>
      <c r="D26" s="13" t="s">
        <v>93</v>
      </c>
      <c r="E26" s="13" t="s">
        <v>94</v>
      </c>
      <c r="F26" s="13" t="s">
        <v>42</v>
      </c>
      <c r="G26" s="13">
        <v>30</v>
      </c>
      <c r="H26" s="13">
        <v>15</v>
      </c>
      <c r="I26" s="13">
        <v>15</v>
      </c>
      <c r="J26" s="13">
        <v>2</v>
      </c>
      <c r="K26" s="36" t="s">
        <v>35</v>
      </c>
      <c r="L26" s="36"/>
      <c r="M26" s="36"/>
      <c r="N26" s="36"/>
      <c r="O26" s="36"/>
      <c r="P26" s="36"/>
      <c r="Q26" s="36"/>
      <c r="R26" s="36"/>
      <c r="S26" s="13" t="s">
        <v>214</v>
      </c>
    </row>
    <row r="27" ht="19.5" customHeight="1" spans="1:19">
      <c r="A27" s="9"/>
      <c r="B27" s="9"/>
      <c r="C27" s="13">
        <v>21</v>
      </c>
      <c r="D27" s="13" t="s">
        <v>96</v>
      </c>
      <c r="E27" s="13" t="s">
        <v>97</v>
      </c>
      <c r="F27" s="13" t="s">
        <v>42</v>
      </c>
      <c r="G27" s="13">
        <v>36</v>
      </c>
      <c r="H27" s="13">
        <v>18</v>
      </c>
      <c r="I27" s="13">
        <v>18</v>
      </c>
      <c r="J27" s="13">
        <v>2</v>
      </c>
      <c r="K27" s="36"/>
      <c r="L27" s="36" t="s">
        <v>39</v>
      </c>
      <c r="M27" s="36"/>
      <c r="N27" s="36"/>
      <c r="O27" s="36"/>
      <c r="P27" s="36"/>
      <c r="Q27" s="36"/>
      <c r="R27" s="36"/>
      <c r="S27" s="13" t="s">
        <v>214</v>
      </c>
    </row>
    <row r="28" ht="19.5" customHeight="1" spans="1:19">
      <c r="A28" s="9"/>
      <c r="B28" s="9"/>
      <c r="C28" s="13">
        <v>22</v>
      </c>
      <c r="D28" s="13" t="s">
        <v>102</v>
      </c>
      <c r="E28" s="13" t="s">
        <v>103</v>
      </c>
      <c r="F28" s="13" t="s">
        <v>42</v>
      </c>
      <c r="G28" s="13">
        <v>30</v>
      </c>
      <c r="H28" s="13">
        <v>30</v>
      </c>
      <c r="I28" s="13">
        <v>0</v>
      </c>
      <c r="J28" s="13">
        <v>2</v>
      </c>
      <c r="K28" s="36" t="s">
        <v>35</v>
      </c>
      <c r="L28" s="36"/>
      <c r="M28" s="36"/>
      <c r="N28" s="36"/>
      <c r="O28" s="36"/>
      <c r="P28" s="36"/>
      <c r="Q28" s="13" t="s">
        <v>36</v>
      </c>
      <c r="R28" s="36"/>
      <c r="S28" s="13" t="s">
        <v>104</v>
      </c>
    </row>
    <row r="29" ht="19.5" customHeight="1" spans="1:19">
      <c r="A29" s="9"/>
      <c r="B29" s="9"/>
      <c r="C29" s="13">
        <v>23</v>
      </c>
      <c r="D29" s="13" t="s">
        <v>105</v>
      </c>
      <c r="E29" s="13" t="s">
        <v>106</v>
      </c>
      <c r="F29" s="13" t="s">
        <v>42</v>
      </c>
      <c r="G29" s="13">
        <v>36</v>
      </c>
      <c r="H29" s="13">
        <v>30</v>
      </c>
      <c r="I29" s="13">
        <v>0</v>
      </c>
      <c r="J29" s="13">
        <v>2</v>
      </c>
      <c r="K29" s="36"/>
      <c r="L29" s="36" t="s">
        <v>39</v>
      </c>
      <c r="M29" s="36"/>
      <c r="N29" s="36"/>
      <c r="O29" s="36"/>
      <c r="P29" s="36"/>
      <c r="Q29" s="13" t="s">
        <v>36</v>
      </c>
      <c r="R29" s="36"/>
      <c r="S29" s="13" t="s">
        <v>104</v>
      </c>
    </row>
    <row r="30" ht="19.5" customHeight="1" spans="1:19">
      <c r="A30" s="9"/>
      <c r="B30" s="9"/>
      <c r="C30" s="13">
        <v>24</v>
      </c>
      <c r="D30" s="13" t="s">
        <v>77</v>
      </c>
      <c r="E30" s="13" t="s">
        <v>78</v>
      </c>
      <c r="F30" s="13" t="s">
        <v>42</v>
      </c>
      <c r="G30" s="13">
        <v>30</v>
      </c>
      <c r="H30" s="13">
        <v>20</v>
      </c>
      <c r="I30" s="13">
        <v>10</v>
      </c>
      <c r="J30" s="13">
        <v>2</v>
      </c>
      <c r="K30" s="36" t="s">
        <v>79</v>
      </c>
      <c r="L30" s="36"/>
      <c r="M30" s="36"/>
      <c r="N30" s="36"/>
      <c r="O30" s="36"/>
      <c r="P30" s="36"/>
      <c r="Q30" s="36"/>
      <c r="R30" s="36"/>
      <c r="S30" s="13" t="s">
        <v>215</v>
      </c>
    </row>
    <row r="31" ht="19.5" customHeight="1" spans="1:19">
      <c r="A31" s="9"/>
      <c r="B31" s="9"/>
      <c r="C31" s="13">
        <v>25</v>
      </c>
      <c r="D31" s="13" t="s">
        <v>107</v>
      </c>
      <c r="E31" s="13" t="s">
        <v>108</v>
      </c>
      <c r="F31" s="13" t="s">
        <v>25</v>
      </c>
      <c r="G31" s="14">
        <v>15</v>
      </c>
      <c r="H31" s="14">
        <v>10</v>
      </c>
      <c r="I31" s="14">
        <v>5</v>
      </c>
      <c r="J31" s="13">
        <v>1</v>
      </c>
      <c r="K31" s="36" t="s">
        <v>48</v>
      </c>
      <c r="L31" s="36"/>
      <c r="M31" s="36"/>
      <c r="N31" s="36"/>
      <c r="O31" s="36"/>
      <c r="P31" s="36"/>
      <c r="Q31" s="36"/>
      <c r="R31" s="36"/>
      <c r="S31" s="13" t="s">
        <v>28</v>
      </c>
    </row>
    <row r="32" ht="19.5" customHeight="1" spans="1:19">
      <c r="A32" s="9"/>
      <c r="B32" s="9"/>
      <c r="C32" s="13">
        <v>26</v>
      </c>
      <c r="D32" s="13" t="s">
        <v>216</v>
      </c>
      <c r="E32" s="13" t="s">
        <v>217</v>
      </c>
      <c r="F32" s="13" t="s">
        <v>42</v>
      </c>
      <c r="G32" s="14">
        <v>30</v>
      </c>
      <c r="H32" s="14">
        <v>30</v>
      </c>
      <c r="I32" s="14">
        <v>0</v>
      </c>
      <c r="J32" s="13">
        <v>2</v>
      </c>
      <c r="K32" s="36" t="s">
        <v>35</v>
      </c>
      <c r="L32" s="36"/>
      <c r="M32" s="36"/>
      <c r="N32" s="36"/>
      <c r="O32" s="36"/>
      <c r="P32" s="36"/>
      <c r="Q32" s="13" t="s">
        <v>36</v>
      </c>
      <c r="R32" s="36"/>
      <c r="S32" s="13" t="s">
        <v>218</v>
      </c>
    </row>
    <row r="33" ht="19.5" customHeight="1" spans="1:19">
      <c r="A33" s="9"/>
      <c r="B33" s="9"/>
      <c r="C33" s="13">
        <v>27</v>
      </c>
      <c r="D33" s="13" t="s">
        <v>219</v>
      </c>
      <c r="E33" s="13" t="s">
        <v>220</v>
      </c>
      <c r="F33" s="13" t="s">
        <v>42</v>
      </c>
      <c r="G33" s="13">
        <v>36</v>
      </c>
      <c r="H33" s="13">
        <v>36</v>
      </c>
      <c r="I33" s="13">
        <v>0</v>
      </c>
      <c r="J33" s="13">
        <v>2</v>
      </c>
      <c r="K33" s="36"/>
      <c r="L33" s="36" t="s">
        <v>39</v>
      </c>
      <c r="M33" s="36"/>
      <c r="N33" s="36"/>
      <c r="O33" s="36"/>
      <c r="P33" s="36"/>
      <c r="Q33" s="13" t="s">
        <v>36</v>
      </c>
      <c r="R33" s="36"/>
      <c r="S33" s="13" t="s">
        <v>218</v>
      </c>
    </row>
    <row r="34" ht="19.5" customHeight="1" spans="1:19">
      <c r="A34" s="9"/>
      <c r="B34" s="9"/>
      <c r="C34" s="13">
        <v>28</v>
      </c>
      <c r="D34" s="13" t="s">
        <v>221</v>
      </c>
      <c r="E34" s="13" t="s">
        <v>222</v>
      </c>
      <c r="F34" s="13" t="s">
        <v>42</v>
      </c>
      <c r="G34" s="13">
        <v>36</v>
      </c>
      <c r="H34" s="13">
        <v>28</v>
      </c>
      <c r="I34" s="13">
        <v>8</v>
      </c>
      <c r="J34" s="13">
        <v>2</v>
      </c>
      <c r="K34" s="36"/>
      <c r="L34" s="36"/>
      <c r="M34" s="36" t="s">
        <v>39</v>
      </c>
      <c r="N34" s="36"/>
      <c r="P34" s="36"/>
      <c r="Q34" s="13" t="s">
        <v>36</v>
      </c>
      <c r="R34" s="36"/>
      <c r="S34" s="13" t="s">
        <v>218</v>
      </c>
    </row>
    <row r="35" ht="19.5" customHeight="1" spans="1:19">
      <c r="A35" s="9"/>
      <c r="B35" s="9"/>
      <c r="C35" s="13">
        <v>29</v>
      </c>
      <c r="D35" s="13" t="s">
        <v>223</v>
      </c>
      <c r="E35" s="13" t="s">
        <v>224</v>
      </c>
      <c r="F35" s="13" t="s">
        <v>42</v>
      </c>
      <c r="G35" s="13">
        <v>36</v>
      </c>
      <c r="H35" s="13">
        <v>28</v>
      </c>
      <c r="I35" s="13">
        <v>8</v>
      </c>
      <c r="J35" s="13">
        <v>2</v>
      </c>
      <c r="K35" s="36"/>
      <c r="L35" s="36"/>
      <c r="M35" s="36"/>
      <c r="N35" s="36" t="s">
        <v>39</v>
      </c>
      <c r="O35" s="36"/>
      <c r="P35" s="36"/>
      <c r="Q35" s="13" t="s">
        <v>36</v>
      </c>
      <c r="R35" s="36"/>
      <c r="S35" s="13" t="s">
        <v>218</v>
      </c>
    </row>
    <row r="36" ht="19.5" customHeight="1" spans="1:19">
      <c r="A36" s="9"/>
      <c r="B36" s="9"/>
      <c r="C36" s="13">
        <v>30</v>
      </c>
      <c r="D36" s="13" t="s">
        <v>225</v>
      </c>
      <c r="E36" s="13" t="s">
        <v>226</v>
      </c>
      <c r="F36" s="13" t="s">
        <v>25</v>
      </c>
      <c r="G36" s="14">
        <v>15</v>
      </c>
      <c r="H36" s="14">
        <v>8</v>
      </c>
      <c r="I36" s="14">
        <v>7</v>
      </c>
      <c r="J36" s="13">
        <v>1</v>
      </c>
      <c r="K36" s="36" t="s">
        <v>48</v>
      </c>
      <c r="L36" s="36"/>
      <c r="M36" s="36"/>
      <c r="N36" s="36"/>
      <c r="O36" s="36"/>
      <c r="P36" s="36"/>
      <c r="Q36" s="36"/>
      <c r="R36" s="36"/>
      <c r="S36" s="13" t="s">
        <v>218</v>
      </c>
    </row>
    <row r="37" ht="19.5" customHeight="1" spans="1:19">
      <c r="A37" s="9"/>
      <c r="B37" s="9"/>
      <c r="C37" s="13">
        <v>31</v>
      </c>
      <c r="D37" s="13" t="s">
        <v>227</v>
      </c>
      <c r="E37" s="13" t="s">
        <v>228</v>
      </c>
      <c r="F37" s="13" t="s">
        <v>25</v>
      </c>
      <c r="G37" s="13">
        <v>18</v>
      </c>
      <c r="H37" s="13">
        <v>9</v>
      </c>
      <c r="I37" s="13">
        <v>9</v>
      </c>
      <c r="J37" s="13">
        <v>1</v>
      </c>
      <c r="K37" s="36"/>
      <c r="L37" s="36" t="s">
        <v>111</v>
      </c>
      <c r="M37" s="36"/>
      <c r="N37" s="36"/>
      <c r="O37" s="36"/>
      <c r="P37" s="36"/>
      <c r="Q37" s="36"/>
      <c r="R37" s="36"/>
      <c r="S37" s="13" t="s">
        <v>218</v>
      </c>
    </row>
    <row r="38" ht="19.5" customHeight="1" spans="1:19">
      <c r="A38" s="9"/>
      <c r="B38" s="9"/>
      <c r="C38" s="13">
        <v>32</v>
      </c>
      <c r="D38" s="13" t="s">
        <v>229</v>
      </c>
      <c r="E38" s="13" t="s">
        <v>230</v>
      </c>
      <c r="F38" s="13" t="s">
        <v>25</v>
      </c>
      <c r="G38" s="13">
        <v>15</v>
      </c>
      <c r="H38" s="13">
        <v>8</v>
      </c>
      <c r="I38" s="13">
        <v>7</v>
      </c>
      <c r="J38" s="13">
        <v>1</v>
      </c>
      <c r="K38" s="36" t="s">
        <v>48</v>
      </c>
      <c r="L38" s="36"/>
      <c r="M38" s="36"/>
      <c r="N38" s="36"/>
      <c r="P38" s="36"/>
      <c r="Q38" s="36"/>
      <c r="R38" s="36"/>
      <c r="S38" s="13" t="s">
        <v>218</v>
      </c>
    </row>
    <row r="39" ht="19.5" customHeight="1" spans="1:19">
      <c r="A39" s="9"/>
      <c r="B39" s="9"/>
      <c r="C39" s="13">
        <v>33</v>
      </c>
      <c r="D39" s="13" t="s">
        <v>231</v>
      </c>
      <c r="E39" s="13" t="s">
        <v>232</v>
      </c>
      <c r="F39" s="13" t="s">
        <v>25</v>
      </c>
      <c r="G39" s="13">
        <v>18</v>
      </c>
      <c r="H39" s="13">
        <v>9</v>
      </c>
      <c r="I39" s="13">
        <v>9</v>
      </c>
      <c r="J39" s="13">
        <v>1</v>
      </c>
      <c r="K39" s="36"/>
      <c r="L39" s="36" t="s">
        <v>111</v>
      </c>
      <c r="M39" s="36"/>
      <c r="N39" s="36"/>
      <c r="O39" s="36"/>
      <c r="P39" s="36"/>
      <c r="Q39" s="36"/>
      <c r="R39" s="36"/>
      <c r="S39" s="13" t="s">
        <v>218</v>
      </c>
    </row>
    <row r="40" ht="19.5" customHeight="1" spans="1:19">
      <c r="A40" s="9"/>
      <c r="B40" s="9"/>
      <c r="C40" s="13">
        <v>34</v>
      </c>
      <c r="D40" s="13" t="s">
        <v>233</v>
      </c>
      <c r="E40" s="13" t="s">
        <v>234</v>
      </c>
      <c r="F40" s="13" t="s">
        <v>25</v>
      </c>
      <c r="G40" s="13">
        <v>36</v>
      </c>
      <c r="H40" s="13">
        <v>24</v>
      </c>
      <c r="I40" s="13">
        <v>12</v>
      </c>
      <c r="J40" s="13">
        <v>2</v>
      </c>
      <c r="K40" s="36"/>
      <c r="L40" s="36"/>
      <c r="M40" s="36" t="s">
        <v>39</v>
      </c>
      <c r="N40" s="36"/>
      <c r="O40" s="36"/>
      <c r="P40" s="36"/>
      <c r="Q40" s="13" t="s">
        <v>36</v>
      </c>
      <c r="R40" s="36"/>
      <c r="S40" s="13" t="s">
        <v>218</v>
      </c>
    </row>
    <row r="41" ht="19.5" customHeight="1" spans="1:19">
      <c r="A41" s="9"/>
      <c r="B41" s="9"/>
      <c r="C41" s="13">
        <v>35</v>
      </c>
      <c r="D41" s="13" t="s">
        <v>235</v>
      </c>
      <c r="E41" s="13" t="s">
        <v>236</v>
      </c>
      <c r="F41" s="13" t="s">
        <v>25</v>
      </c>
      <c r="G41" s="13">
        <v>36</v>
      </c>
      <c r="H41" s="13">
        <v>24</v>
      </c>
      <c r="I41" s="13">
        <v>12</v>
      </c>
      <c r="J41" s="13">
        <v>2</v>
      </c>
      <c r="K41" s="36"/>
      <c r="L41" s="36"/>
      <c r="M41" s="36"/>
      <c r="N41" s="36" t="s">
        <v>39</v>
      </c>
      <c r="P41" s="36"/>
      <c r="Q41" s="13" t="s">
        <v>36</v>
      </c>
      <c r="R41" s="36"/>
      <c r="S41" s="13" t="s">
        <v>218</v>
      </c>
    </row>
    <row r="42" ht="19.5" customHeight="1" spans="1:19">
      <c r="A42" s="9"/>
      <c r="B42" s="9"/>
      <c r="C42" s="13">
        <v>36</v>
      </c>
      <c r="D42" s="13" t="s">
        <v>237</v>
      </c>
      <c r="E42" s="13" t="s">
        <v>238</v>
      </c>
      <c r="F42" s="13" t="s">
        <v>25</v>
      </c>
      <c r="G42" s="13">
        <v>36</v>
      </c>
      <c r="H42" s="13">
        <v>24</v>
      </c>
      <c r="I42" s="13">
        <v>12</v>
      </c>
      <c r="J42" s="13">
        <v>2</v>
      </c>
      <c r="K42" s="36"/>
      <c r="L42" s="36"/>
      <c r="M42" s="36"/>
      <c r="N42" s="36" t="s">
        <v>39</v>
      </c>
      <c r="O42" s="36"/>
      <c r="P42" s="36"/>
      <c r="Q42" s="13" t="s">
        <v>36</v>
      </c>
      <c r="R42" s="36"/>
      <c r="S42" s="13" t="s">
        <v>218</v>
      </c>
    </row>
    <row r="43" ht="19.5" customHeight="1" spans="1:19">
      <c r="A43" s="9"/>
      <c r="B43" s="9"/>
      <c r="C43" s="13">
        <v>37</v>
      </c>
      <c r="D43" s="13" t="s">
        <v>239</v>
      </c>
      <c r="E43" s="13" t="s">
        <v>122</v>
      </c>
      <c r="F43" s="13" t="s">
        <v>42</v>
      </c>
      <c r="G43" s="14">
        <v>18</v>
      </c>
      <c r="H43" s="14">
        <v>12</v>
      </c>
      <c r="I43" s="14">
        <v>6</v>
      </c>
      <c r="J43" s="13">
        <v>1</v>
      </c>
      <c r="K43" s="36"/>
      <c r="L43" s="36"/>
      <c r="M43" s="36"/>
      <c r="N43" s="36"/>
      <c r="O43" s="36" t="s">
        <v>111</v>
      </c>
      <c r="P43" s="36"/>
      <c r="Q43" s="36"/>
      <c r="R43" s="36"/>
      <c r="S43" s="13" t="s">
        <v>28</v>
      </c>
    </row>
    <row r="44" ht="19.5" customHeight="1" spans="1:19">
      <c r="A44" s="9"/>
      <c r="B44" s="9"/>
      <c r="C44" s="13">
        <v>38</v>
      </c>
      <c r="D44" s="13" t="s">
        <v>81</v>
      </c>
      <c r="E44" s="13" t="s">
        <v>82</v>
      </c>
      <c r="F44" s="13" t="s">
        <v>25</v>
      </c>
      <c r="G44" s="13">
        <v>60</v>
      </c>
      <c r="H44" s="13">
        <v>30</v>
      </c>
      <c r="I44" s="13">
        <v>30</v>
      </c>
      <c r="J44" s="13">
        <v>4</v>
      </c>
      <c r="K44" s="36"/>
      <c r="L44" s="36"/>
      <c r="M44" s="36"/>
      <c r="N44" s="36" t="s">
        <v>83</v>
      </c>
      <c r="O44" s="36"/>
      <c r="P44" s="36"/>
      <c r="Q44" s="36"/>
      <c r="R44" s="36"/>
      <c r="S44" s="13" t="s">
        <v>28</v>
      </c>
    </row>
    <row r="45" ht="19.5" customHeight="1" spans="1:19">
      <c r="A45" s="9"/>
      <c r="B45" s="9"/>
      <c r="C45" s="13">
        <v>39</v>
      </c>
      <c r="D45" s="13" t="s">
        <v>84</v>
      </c>
      <c r="E45" s="13" t="s">
        <v>85</v>
      </c>
      <c r="F45" s="13" t="s">
        <v>86</v>
      </c>
      <c r="G45" s="13">
        <v>420</v>
      </c>
      <c r="H45" s="13">
        <v>0</v>
      </c>
      <c r="I45" s="13">
        <v>420</v>
      </c>
      <c r="J45" s="13">
        <v>14</v>
      </c>
      <c r="K45" s="36"/>
      <c r="L45" s="36"/>
      <c r="M45" s="36"/>
      <c r="N45" s="36"/>
      <c r="P45" s="36" t="s">
        <v>240</v>
      </c>
      <c r="Q45" s="36"/>
      <c r="R45" s="36"/>
      <c r="S45" s="13" t="s">
        <v>28</v>
      </c>
    </row>
    <row r="46" ht="19.5" customHeight="1" spans="1:19">
      <c r="A46" s="9"/>
      <c r="B46" s="9"/>
      <c r="C46" s="13">
        <v>40</v>
      </c>
      <c r="D46" s="13" t="s">
        <v>241</v>
      </c>
      <c r="E46" s="13" t="s">
        <v>89</v>
      </c>
      <c r="F46" s="13" t="s">
        <v>25</v>
      </c>
      <c r="G46" s="13">
        <v>120</v>
      </c>
      <c r="H46" s="13">
        <v>60</v>
      </c>
      <c r="I46" s="13">
        <v>60</v>
      </c>
      <c r="J46" s="13">
        <v>4</v>
      </c>
      <c r="K46" s="36"/>
      <c r="L46" s="36"/>
      <c r="M46" s="36"/>
      <c r="N46" s="36"/>
      <c r="O46" s="36" t="s">
        <v>90</v>
      </c>
      <c r="P46" s="36"/>
      <c r="Q46" s="36"/>
      <c r="R46" s="36"/>
      <c r="S46" s="13" t="s">
        <v>28</v>
      </c>
    </row>
    <row r="47" spans="1:19">
      <c r="A47" s="9"/>
      <c r="B47" s="11"/>
      <c r="C47" s="15" t="s">
        <v>91</v>
      </c>
      <c r="D47" s="15"/>
      <c r="E47" s="15"/>
      <c r="F47" s="15"/>
      <c r="G47" s="16">
        <f>SUM(G7:G46)-SUM(G16:G19)-G45-G46-G25</f>
        <v>935</v>
      </c>
      <c r="H47" s="16">
        <f t="shared" ref="H47:J47" si="0">SUM(H7:H46)-SUM(H16:H19)-H45-H46-H25</f>
        <v>626</v>
      </c>
      <c r="I47" s="16">
        <f t="shared" si="0"/>
        <v>303</v>
      </c>
      <c r="J47" s="16">
        <f t="shared" si="0"/>
        <v>56</v>
      </c>
      <c r="K47" s="38"/>
      <c r="L47" s="39"/>
      <c r="M47" s="39"/>
      <c r="N47" s="39"/>
      <c r="O47" s="39"/>
      <c r="P47" s="39"/>
      <c r="Q47" s="15"/>
      <c r="R47" s="15"/>
      <c r="S47" s="13"/>
    </row>
    <row r="48" spans="1:19">
      <c r="A48" s="9"/>
      <c r="B48" s="5" t="s">
        <v>92</v>
      </c>
      <c r="C48" s="17" t="s">
        <v>242</v>
      </c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41"/>
    </row>
    <row r="49" spans="1:19">
      <c r="A49" s="9"/>
      <c r="B49" s="9"/>
      <c r="C49" s="19" t="s">
        <v>91</v>
      </c>
      <c r="D49" s="20"/>
      <c r="E49" s="20"/>
      <c r="F49" s="21"/>
      <c r="G49" s="22">
        <v>32</v>
      </c>
      <c r="H49" s="22">
        <v>32</v>
      </c>
      <c r="I49" s="22">
        <v>0</v>
      </c>
      <c r="J49" s="16">
        <v>2</v>
      </c>
      <c r="K49" s="36"/>
      <c r="L49" s="36"/>
      <c r="M49" s="36"/>
      <c r="N49" s="36"/>
      <c r="O49" s="36"/>
      <c r="P49" s="36"/>
      <c r="Q49" s="13"/>
      <c r="R49" s="13"/>
      <c r="S49" s="42"/>
    </row>
    <row r="50" spans="1:19">
      <c r="A50" s="11"/>
      <c r="B50" s="19" t="s">
        <v>125</v>
      </c>
      <c r="C50" s="20"/>
      <c r="D50" s="20"/>
      <c r="E50" s="20"/>
      <c r="F50" s="21"/>
      <c r="G50" s="23">
        <f>G49+G47</f>
        <v>967</v>
      </c>
      <c r="H50" s="23">
        <f>H49+H47</f>
        <v>658</v>
      </c>
      <c r="I50" s="23">
        <f>I49+I47</f>
        <v>303</v>
      </c>
      <c r="J50" s="23">
        <f>J49+J47</f>
        <v>58</v>
      </c>
      <c r="K50" s="39"/>
      <c r="L50" s="39"/>
      <c r="M50" s="39"/>
      <c r="N50" s="39"/>
      <c r="O50" s="39"/>
      <c r="P50" s="39"/>
      <c r="Q50" s="15"/>
      <c r="R50" s="15"/>
      <c r="S50" s="42"/>
    </row>
    <row r="51" spans="1:19">
      <c r="A51" s="24"/>
      <c r="B51" s="24"/>
      <c r="C51" s="24"/>
      <c r="D51" s="25" t="s">
        <v>126</v>
      </c>
      <c r="E51" s="25"/>
      <c r="F51" s="25"/>
      <c r="G51" s="25"/>
      <c r="H51" s="25"/>
      <c r="I51" s="25"/>
      <c r="J51" s="25"/>
      <c r="K51" s="25"/>
      <c r="L51" s="25"/>
      <c r="M51" s="40"/>
      <c r="N51" s="40"/>
      <c r="O51" s="40"/>
      <c r="P51" s="25" t="s">
        <v>200</v>
      </c>
      <c r="Q51" s="25"/>
      <c r="R51" s="25"/>
      <c r="S51" s="43"/>
    </row>
    <row r="52" ht="42.75" customHeight="1" spans="1:19">
      <c r="A52" s="26" t="s">
        <v>243</v>
      </c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</row>
  </sheetData>
  <mergeCells count="31">
    <mergeCell ref="A1:S1"/>
    <mergeCell ref="A2:E2"/>
    <mergeCell ref="N2:S2"/>
    <mergeCell ref="G3:I3"/>
    <mergeCell ref="K3:P3"/>
    <mergeCell ref="K4:L4"/>
    <mergeCell ref="M4:N4"/>
    <mergeCell ref="O4:P4"/>
    <mergeCell ref="C47:F47"/>
    <mergeCell ref="C48:S48"/>
    <mergeCell ref="C49:F49"/>
    <mergeCell ref="B50:F50"/>
    <mergeCell ref="D51:L51"/>
    <mergeCell ref="P51:R51"/>
    <mergeCell ref="A52:S52"/>
    <mergeCell ref="A3:A6"/>
    <mergeCell ref="A7:A50"/>
    <mergeCell ref="B3:B6"/>
    <mergeCell ref="B7:B47"/>
    <mergeCell ref="B48:B49"/>
    <mergeCell ref="C3:C6"/>
    <mergeCell ref="D3:D6"/>
    <mergeCell ref="E3:E6"/>
    <mergeCell ref="F3:F6"/>
    <mergeCell ref="G4:G6"/>
    <mergeCell ref="H4:H6"/>
    <mergeCell ref="I4:I6"/>
    <mergeCell ref="J3:J6"/>
    <mergeCell ref="Q3:Q6"/>
    <mergeCell ref="R3:R6"/>
    <mergeCell ref="S3:S6"/>
  </mergeCells>
  <pageMargins left="0.7" right="0.7" top="0.75" bottom="0.75" header="0.3" footer="0.3"/>
  <pageSetup paperSize="9" scale="7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 综合素质课教学进程表</vt:lpstr>
      <vt:lpstr>理论与实践教学分配比例表</vt:lpstr>
      <vt:lpstr>专业课安排表</vt:lpstr>
      <vt:lpstr>实践教学安排表</vt:lpstr>
      <vt:lpstr>师范综合素质课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可爱的果 </cp:lastModifiedBy>
  <dcterms:created xsi:type="dcterms:W3CDTF">2022-07-01T14:50:00Z</dcterms:created>
  <cp:lastPrinted>2022-09-20T11:14:00Z</cp:lastPrinted>
  <dcterms:modified xsi:type="dcterms:W3CDTF">2022-11-08T01:49:23Z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8449A112B5CD4F48B3943BB669D168A6</vt:lpwstr>
  </property>
  <property fmtid="{D5CDD505-2E9C-101B-9397-08002B2CF9AE}" pid="3" name="KSOProductBuildVer">
    <vt:lpwstr>2052-11.1.0.12763</vt:lpwstr>
  </property>
</Properties>
</file>