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115" windowHeight="4995" activeTab="3"/>
  </bookViews>
  <sheets>
    <sheet name="附件1 综合素质课教学进程表" sheetId="1" r:id="rId1"/>
    <sheet name="专业课安排表" sheetId="3" r:id="rId2"/>
    <sheet name="理论与实践教学分配比例表" sheetId="6" r:id="rId3"/>
    <sheet name="实践教学安排表" sheetId="5" r:id="rId4"/>
    <sheet name="师范综合素质课" sheetId="2" state="hidden" r:id="rId5"/>
  </sheets>
  <externalReferences>
    <externalReference r:id="rId6"/>
  </externalReferences>
  <calcPr calcId="144525"/>
</workbook>
</file>

<file path=xl/sharedStrings.xml><?xml version="1.0" encoding="utf-8"?>
<sst xmlns="http://schemas.openxmlformats.org/spreadsheetml/2006/main" count="693" uniqueCount="255">
  <si>
    <t xml:space="preserve">综合素质课教学进程表 </t>
  </si>
  <si>
    <t>专业名称：跨境电子商务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</si>
  <si>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</si>
  <si>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</si>
  <si>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</si>
  <si>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</si>
  <si>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</si>
  <si>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</si>
  <si>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</si>
  <si>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</si>
  <si>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</si>
  <si>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</si>
  <si>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</si>
  <si>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</si>
  <si>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</si>
  <si>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</si>
  <si>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</si>
  <si>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</si>
  <si>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</si>
  <si>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</si>
  <si>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</si>
  <si>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</si>
  <si>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</si>
  <si>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</si>
  <si>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</si>
  <si>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</si>
  <si>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</si>
  <si>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</si>
  <si>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</si>
  <si>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</si>
  <si>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</si>
  <si>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</si>
  <si>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</si>
  <si>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</si>
  <si>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</si>
  <si>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</si>
  <si>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</si>
  <si>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</si>
  <si>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</si>
  <si>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</si>
  <si>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</si>
  <si>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</si>
  <si>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</si>
  <si>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</si>
  <si>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</si>
  <si>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</si>
  <si>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</si>
  <si>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</si>
  <si>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</si>
  <si>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</si>
  <si>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</si>
  <si>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</si>
  <si>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</si>
  <si>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</si>
  <si>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</si>
  <si>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</si>
  <si>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</si>
  <si>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</si>
  <si>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</si>
  <si>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</si>
  <si>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</si>
  <si>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</si>
  <si>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</si>
  <si>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</si>
  <si>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</si>
  <si>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</si>
  <si>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</si>
  <si>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</si>
  <si>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</si>
  <si>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</si>
  <si>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</si>
  <si>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</si>
  <si>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</si>
  <si>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</si>
  <si>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</si>
  <si>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</si>
  <si>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</si>
  <si>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</si>
  <si>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</si>
  <si>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</si>
  <si>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</si>
  <si>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</si>
  <si>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</si>
  <si>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</si>
  <si>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</si>
  <si>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</si>
  <si>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</si>
  <si>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</si>
  <si>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</si>
  <si>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</si>
  <si>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</si>
  <si>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</si>
  <si>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</si>
  <si>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</si>
  <si>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</si>
  <si>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</si>
  <si>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</si>
  <si>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</si>
  <si>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计算机应用基础</t>
  </si>
  <si>
    <t>XXGG007S</t>
  </si>
  <si>
    <t>4/15</t>
  </si>
  <si>
    <t>计算机学院专业学生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</si>
  <si>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</si>
  <si>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</si>
  <si>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</si>
  <si>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</si>
  <si>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</si>
  <si>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</si>
  <si>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</si>
  <si>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</si>
  <si>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</si>
  <si>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</si>
  <si>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</si>
  <si>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</si>
  <si>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</si>
  <si>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</si>
  <si>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</si>
  <si>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</si>
  <si>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</si>
  <si>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</si>
  <si>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</si>
  <si>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</si>
  <si>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</si>
  <si>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</si>
  <si>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</si>
  <si>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</si>
  <si>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</si>
  <si>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</si>
  <si>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</si>
  <si>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 xml:space="preserve">专业课教学进程表 </t>
  </si>
  <si>
    <t>教学场所</t>
  </si>
  <si>
    <t>专业课</t>
  </si>
  <si>
    <t>必修课</t>
  </si>
  <si>
    <t>经济学基础</t>
  </si>
  <si>
    <t>CJDS001S</t>
  </si>
  <si>
    <t>基础会计</t>
  </si>
  <si>
    <t>CJCS001</t>
  </si>
  <si>
    <t>商品广告拍摄</t>
  </si>
  <si>
    <t>CJDS054S</t>
  </si>
  <si>
    <t>跨境客户关系管理</t>
  </si>
  <si>
    <t>CJKJ001S</t>
  </si>
  <si>
    <t>▲</t>
  </si>
  <si>
    <t>外贸英语函电</t>
  </si>
  <si>
    <t>CJKJ003S</t>
  </si>
  <si>
    <t>管理学基础</t>
  </si>
  <si>
    <t>CJDS007S</t>
  </si>
  <si>
    <t>国际货运代理实务</t>
  </si>
  <si>
    <t>CJKJ002S</t>
  </si>
  <si>
    <t>国际商务谈判</t>
  </si>
  <si>
    <t>CJKJ005S</t>
  </si>
  <si>
    <t>商品拍摄与图片处理</t>
  </si>
  <si>
    <t>CJDS032S</t>
  </si>
  <si>
    <t>电子商务网站与网页设计</t>
  </si>
  <si>
    <t>CJDS033S</t>
  </si>
  <si>
    <t>跨境电子商务综合实训</t>
  </si>
  <si>
    <t>CJKJ004S</t>
  </si>
  <si>
    <t>短视频运营</t>
  </si>
  <si>
    <t>CJDS044S</t>
  </si>
  <si>
    <t>网店运营创业</t>
  </si>
  <si>
    <t>CJDS053S</t>
  </si>
  <si>
    <t>数字营销</t>
  </si>
  <si>
    <t>CJDC013S</t>
  </si>
  <si>
    <t>市场营销学（市场调研与数据分析）</t>
  </si>
  <si>
    <t>CJDS038S</t>
  </si>
  <si>
    <t>平面设计</t>
  </si>
  <si>
    <t>CJDS010S</t>
  </si>
  <si>
    <t>跨境电商交际英语</t>
  </si>
  <si>
    <t>CJKJ007S</t>
  </si>
  <si>
    <t>跨境电商实务</t>
  </si>
  <si>
    <t>CJDS050S</t>
  </si>
  <si>
    <t>纳税实务</t>
  </si>
  <si>
    <t>CJDS051S</t>
  </si>
  <si>
    <t>电子商务概论</t>
  </si>
  <si>
    <t>CJDS006S</t>
  </si>
  <si>
    <t>公司战略与企业风险管理</t>
  </si>
  <si>
    <t>CJDC014S</t>
  </si>
  <si>
    <t>供应链管理</t>
  </si>
  <si>
    <t>CJDS052S</t>
  </si>
  <si>
    <t>选修课（二选一）</t>
  </si>
  <si>
    <t>1+X电子商务数据分析</t>
  </si>
  <si>
    <t>CJDS045S</t>
  </si>
  <si>
    <t>新媒体模拟实训</t>
  </si>
  <si>
    <t>CJDS041S</t>
  </si>
  <si>
    <t>1+X跨境电商B2B数据运营</t>
  </si>
  <si>
    <t>CJDS048S</t>
  </si>
  <si>
    <t>市场调研与预测</t>
  </si>
  <si>
    <t>CJDS040S</t>
  </si>
  <si>
    <t>商务礼仪</t>
  </si>
  <si>
    <t>CJDS023S</t>
  </si>
  <si>
    <t>ERP沙盘模拟</t>
  </si>
  <si>
    <t>CJDK019S</t>
  </si>
  <si>
    <t>制表人：王果</t>
  </si>
  <si>
    <t>理论与实践教学分配及比例表</t>
  </si>
  <si>
    <t>项目</t>
  </si>
  <si>
    <t>学时</t>
  </si>
  <si>
    <t>占总学时的百分比</t>
  </si>
  <si>
    <t>综合素质课</t>
  </si>
  <si>
    <t>理论</t>
  </si>
  <si>
    <t>理论实践教学比</t>
  </si>
  <si>
    <t>理论教学</t>
  </si>
  <si>
    <t>实践教学</t>
  </si>
  <si>
    <t>总计</t>
  </si>
  <si>
    <t>实践教学进程表</t>
  </si>
  <si>
    <t>项目序号</t>
  </si>
  <si>
    <t>项目名称</t>
  </si>
  <si>
    <t>总周数</t>
  </si>
  <si>
    <t>专业技能实训</t>
  </si>
  <si>
    <t>考查</t>
  </si>
  <si>
    <t>校外</t>
  </si>
  <si>
    <t>其他实践活动</t>
  </si>
  <si>
    <t>校内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</si>
  <si>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</si>
  <si>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</si>
  <si>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</si>
  <si>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</si>
  <si>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</si>
  <si>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</si>
  <si>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</si>
  <si>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</si>
  <si>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</si>
  <si>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</si>
  <si>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</si>
  <si>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</si>
  <si>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</si>
  <si>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</si>
  <si>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</si>
  <si>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</si>
  <si>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心理学（一）</t>
  </si>
  <si>
    <t>XXGG016A</t>
  </si>
  <si>
    <t>师范类专业</t>
  </si>
  <si>
    <t>心理学（二）</t>
  </si>
  <si>
    <t>XXGG016B</t>
  </si>
  <si>
    <t>教育学（一）</t>
  </si>
  <si>
    <t>XXGG017A</t>
  </si>
  <si>
    <t>教育学（二）</t>
  </si>
  <si>
    <t>XXGG017B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</si>
  <si>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</si>
  <si>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</si>
  <si>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</si>
  <si>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</si>
  <si>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</si>
  <si>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</si>
  <si>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</si>
  <si>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</si>
  <si>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综合素质（一）</t>
  </si>
  <si>
    <t>XXGG020A</t>
  </si>
  <si>
    <t>综合素质（二）</t>
  </si>
  <si>
    <t>XXGG020B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</si>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</sst>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8"/>
      <name val="仿宋_GB2312"/>
      <charset val="134"/>
    </font>
    <font>
      <sz val="8"/>
      <name val="宋体"/>
      <charset val="134"/>
    </font>
    <font>
      <sz val="8"/>
      <color rgb="FFFF0000"/>
      <name val="仿宋_GB2312"/>
      <charset val="134"/>
    </font>
    <font>
      <b/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18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1" fillId="12" borderId="19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0" borderId="0" applyBorder="0"/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6" fillId="0" borderId="0" applyBorder="0"/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6" fillId="0" borderId="0" applyBorder="0"/>
  </cellStyleXfs>
  <cellXfs count="15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7" xfId="51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2" fillId="0" borderId="0" xfId="0" applyFont="1" applyFill="1" applyAlignment="1"/>
    <xf numFmtId="57" fontId="2" fillId="0" borderId="0" xfId="0" applyNumberFormat="1" applyFont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52"/>
    <xf numFmtId="0" fontId="6" fillId="0" borderId="0" xfId="52" applyFont="1" applyFill="1" applyAlignment="1">
      <alignment horizontal="center"/>
    </xf>
    <xf numFmtId="0" fontId="7" fillId="0" borderId="7" xfId="52" applyFont="1" applyFill="1" applyBorder="1" applyAlignment="1">
      <alignment horizontal="center" vertical="center"/>
    </xf>
    <xf numFmtId="0" fontId="7" fillId="0" borderId="7" xfId="52" applyFont="1" applyFill="1" applyBorder="1" applyAlignment="1">
      <alignment vertical="center"/>
    </xf>
    <xf numFmtId="0" fontId="7" fillId="0" borderId="7" xfId="52" applyFont="1" applyFill="1" applyBorder="1" applyAlignment="1">
      <alignment vertical="center" wrapText="1"/>
    </xf>
    <xf numFmtId="0" fontId="7" fillId="0" borderId="2" xfId="52" applyFont="1" applyFill="1" applyBorder="1" applyAlignment="1">
      <alignment horizontal="center" vertical="center"/>
    </xf>
    <xf numFmtId="10" fontId="7" fillId="0" borderId="7" xfId="52" applyNumberFormat="1" applyFont="1" applyFill="1" applyBorder="1" applyAlignment="1">
      <alignment vertical="center"/>
    </xf>
    <xf numFmtId="10" fontId="7" fillId="0" borderId="2" xfId="52" applyNumberFormat="1" applyFont="1" applyFill="1" applyBorder="1" applyAlignment="1">
      <alignment horizontal="center" vertical="center"/>
    </xf>
    <xf numFmtId="0" fontId="7" fillId="0" borderId="5" xfId="52" applyFont="1" applyFill="1" applyBorder="1" applyAlignment="1">
      <alignment horizontal="center" vertical="center"/>
    </xf>
    <xf numFmtId="0" fontId="7" fillId="0" borderId="6" xfId="52" applyFont="1" applyFill="1" applyBorder="1" applyAlignment="1">
      <alignment horizontal="center" vertical="center"/>
    </xf>
    <xf numFmtId="10" fontId="7" fillId="0" borderId="3" xfId="52" applyNumberFormat="1" applyFont="1" applyFill="1" applyBorder="1" applyAlignment="1">
      <alignment horizontal="center" vertical="center"/>
    </xf>
    <xf numFmtId="0" fontId="7" fillId="0" borderId="4" xfId="52" applyFont="1" applyFill="1" applyBorder="1" applyAlignment="1">
      <alignment horizontal="center" vertical="center"/>
    </xf>
    <xf numFmtId="0" fontId="7" fillId="0" borderId="9" xfId="52" applyFont="1" applyFill="1" applyBorder="1" applyAlignment="1">
      <alignment horizontal="center" vertical="center"/>
    </xf>
    <xf numFmtId="0" fontId="0" fillId="0" borderId="7" xfId="52" applyBorder="1" applyAlignment="1">
      <alignment horizontal="center" vertical="center"/>
    </xf>
    <xf numFmtId="0" fontId="0" fillId="0" borderId="7" xfId="52" applyBorder="1" applyAlignment="1">
      <alignment vertical="center"/>
    </xf>
    <xf numFmtId="9" fontId="0" fillId="0" borderId="7" xfId="52" applyNumberFormat="1" applyBorder="1" applyAlignment="1">
      <alignment vertical="center"/>
    </xf>
    <xf numFmtId="0" fontId="0" fillId="0" borderId="10" xfId="52" applyBorder="1" applyAlignment="1">
      <alignment horizontal="center"/>
    </xf>
    <xf numFmtId="0" fontId="8" fillId="0" borderId="7" xfId="53" applyFont="1" applyBorder="1" applyAlignment="1">
      <alignment vertical="center"/>
    </xf>
    <xf numFmtId="0" fontId="8" fillId="0" borderId="7" xfId="51" applyFont="1" applyFill="1" applyBorder="1" applyAlignment="1">
      <alignment horizontal="center" vertical="center"/>
    </xf>
    <xf numFmtId="0" fontId="8" fillId="0" borderId="7" xfId="53" applyFont="1" applyBorder="1" applyAlignment="1">
      <alignment vertical="center" wrapText="1"/>
    </xf>
    <xf numFmtId="0" fontId="9" fillId="0" borderId="7" xfId="51" applyFont="1" applyBorder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8" fillId="0" borderId="7" xfId="51" applyFont="1" applyBorder="1">
      <alignment vertical="center"/>
    </xf>
    <xf numFmtId="0" fontId="10" fillId="0" borderId="7" xfId="53" applyFont="1" applyBorder="1" applyAlignment="1">
      <alignment vertical="center"/>
    </xf>
    <xf numFmtId="0" fontId="9" fillId="0" borderId="7" xfId="38" applyFont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51" applyFont="1" applyFill="1" applyBorder="1" applyAlignment="1">
      <alignment horizontal="center" vertical="center" wrapText="1"/>
    </xf>
    <xf numFmtId="176" fontId="15" fillId="0" borderId="7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57" fontId="12" fillId="0" borderId="0" xfId="0" applyNumberFormat="1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6" fillId="0" borderId="0" xfId="0" applyNumberFormat="1" applyFont="1">
      <alignment vertical="center"/>
    </xf>
    <xf numFmtId="49" fontId="15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5" fillId="0" borderId="7" xfId="0" applyFont="1" applyBorder="1" applyAlignment="1">
      <alignment horizontal="left" vertical="center"/>
    </xf>
    <xf numFmtId="0" fontId="16" fillId="0" borderId="0" xfId="0" applyFont="1" applyAlignment="1">
      <alignment horizontal="left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常规_311级课程设置 2" xfId="33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常规_中文系课程设置表" xfId="38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_茂名学院高州师范分教点小教大专教学计划6" xfId="53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cuments\WeChat%20Files\wxid_plby0us3os6f22\FileStorage\File\2022-11\&#38468;&#20214;1&#65306;&#22823;&#25968;&#25454;&#19982;&#36130;&#21153;&#31649;&#29702;&#8212;&#8212;&#25945;&#23398;&#36827;&#31243;&#23433;&#25490;&#35201;&#27714;%20-%20&#21103;&#2641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 综合素质课教学进程表"/>
      <sheetName val="理论与实践教学分配比例表"/>
      <sheetName val="专业课安排表"/>
      <sheetName val="实践教学安排表"/>
      <sheetName val="师范综合素质课"/>
    </sheetNames>
    <sheetDataSet>
      <sheetData sheetId="0">
        <row r="30">
          <cell r="J30">
            <v>35</v>
          </cell>
        </row>
        <row r="43">
          <cell r="I43">
            <v>85</v>
          </cell>
          <cell r="J43">
            <v>17</v>
          </cell>
        </row>
      </sheetData>
      <sheetData sheetId="1"/>
      <sheetData sheetId="2">
        <row r="28">
          <cell r="J28">
            <v>80</v>
          </cell>
        </row>
        <row r="35">
          <cell r="J35">
            <v>12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47"/>
  <sheetViews>
    <sheetView zoomScale="82" zoomScaleNormal="82" topLeftCell="A31" workbookViewId="0">
      <selection activeCell="A1" sqref="A1:S46"/>
    </sheetView>
  </sheetViews>
  <sheetFormatPr defaultColWidth="9" defaultRowHeight="14.25"/>
  <cols>
    <col min="1" max="1" width="2.4" customWidth="1"/>
    <col min="2" max="2" width="3.26666666666667" customWidth="1"/>
    <col min="3" max="3" width="3.13333333333333" customWidth="1"/>
    <col min="4" max="4" width="21.6" customWidth="1"/>
    <col min="5" max="5" width="7.26666666666667" customWidth="1"/>
    <col min="6" max="6" width="2.6" customWidth="1"/>
    <col min="7" max="7" width="5.73333333333333" customWidth="1"/>
    <col min="8" max="10" width="4.86666666666667" customWidth="1"/>
    <col min="11" max="16" width="4.46666666666667" style="46" customWidth="1"/>
    <col min="17" max="18" width="2.46666666666667" customWidth="1"/>
    <col min="19" max="19" width="15.8666666666667" customWidth="1"/>
  </cols>
  <sheetData>
    <row r="1" ht="18.75" spans="1:19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</row>
    <row r="2" spans="1:19">
      <c r="A2" s="123" t="s">
        <v>1</v>
      </c>
      <c r="B2" s="123"/>
      <c r="C2" s="123"/>
      <c r="D2" s="123"/>
      <c r="E2" s="123"/>
      <c r="F2" s="124"/>
      <c r="G2" s="124"/>
      <c r="H2" s="124"/>
      <c r="I2" s="124"/>
      <c r="J2" s="124"/>
      <c r="K2" s="124"/>
      <c r="L2" s="144"/>
      <c r="M2" s="144"/>
      <c r="N2" s="145">
        <v>44854</v>
      </c>
      <c r="O2" s="144"/>
      <c r="P2" s="144"/>
      <c r="Q2" s="144"/>
      <c r="R2" s="144"/>
      <c r="S2" s="144"/>
    </row>
    <row r="3" spans="1:19">
      <c r="A3" s="125" t="s">
        <v>2</v>
      </c>
      <c r="B3" s="125" t="s">
        <v>3</v>
      </c>
      <c r="C3" s="125" t="s">
        <v>4</v>
      </c>
      <c r="D3" s="126" t="s">
        <v>5</v>
      </c>
      <c r="E3" s="126" t="s">
        <v>6</v>
      </c>
      <c r="F3" s="125" t="s">
        <v>7</v>
      </c>
      <c r="G3" s="127" t="s">
        <v>8</v>
      </c>
      <c r="H3" s="128"/>
      <c r="I3" s="128"/>
      <c r="J3" s="107" t="s">
        <v>9</v>
      </c>
      <c r="K3" s="127" t="s">
        <v>10</v>
      </c>
      <c r="L3" s="128"/>
      <c r="M3" s="128"/>
      <c r="N3" s="128"/>
      <c r="O3" s="128"/>
      <c r="P3" s="135"/>
      <c r="Q3" s="152" t="s">
        <v>11</v>
      </c>
      <c r="R3" s="152" t="s">
        <v>12</v>
      </c>
      <c r="S3" s="125" t="s">
        <v>13</v>
      </c>
    </row>
    <row r="4" spans="1:19">
      <c r="A4" s="129"/>
      <c r="B4" s="129"/>
      <c r="C4" s="129"/>
      <c r="D4" s="130"/>
      <c r="E4" s="130"/>
      <c r="F4" s="129"/>
      <c r="G4" s="125" t="s">
        <v>14</v>
      </c>
      <c r="H4" s="125" t="s">
        <v>15</v>
      </c>
      <c r="I4" s="146" t="s">
        <v>16</v>
      </c>
      <c r="J4" s="107"/>
      <c r="K4" s="127" t="s">
        <v>17</v>
      </c>
      <c r="L4" s="135"/>
      <c r="M4" s="127" t="s">
        <v>18</v>
      </c>
      <c r="N4" s="135"/>
      <c r="O4" s="127" t="s">
        <v>19</v>
      </c>
      <c r="P4" s="135"/>
      <c r="Q4" s="153"/>
      <c r="R4" s="153"/>
      <c r="S4" s="129"/>
    </row>
    <row r="5" spans="1:19">
      <c r="A5" s="129"/>
      <c r="B5" s="129"/>
      <c r="C5" s="129"/>
      <c r="D5" s="130"/>
      <c r="E5" s="130"/>
      <c r="F5" s="129"/>
      <c r="G5" s="129"/>
      <c r="H5" s="129"/>
      <c r="I5" s="147"/>
      <c r="J5" s="107"/>
      <c r="K5" s="107">
        <v>1</v>
      </c>
      <c r="L5" s="107">
        <v>2</v>
      </c>
      <c r="M5" s="107">
        <v>3</v>
      </c>
      <c r="N5" s="107">
        <v>4</v>
      </c>
      <c r="O5" s="107">
        <v>5</v>
      </c>
      <c r="P5" s="107">
        <v>6</v>
      </c>
      <c r="Q5" s="153"/>
      <c r="R5" s="153"/>
      <c r="S5" s="129"/>
    </row>
    <row r="6" spans="1:19">
      <c r="A6" s="131"/>
      <c r="B6" s="131"/>
      <c r="C6" s="131"/>
      <c r="D6" s="132"/>
      <c r="E6" s="132"/>
      <c r="F6" s="131"/>
      <c r="G6" s="131"/>
      <c r="H6" s="131"/>
      <c r="I6" s="148"/>
      <c r="J6" s="107"/>
      <c r="K6" s="149" t="s">
        <v>20</v>
      </c>
      <c r="L6" s="149">
        <v>18</v>
      </c>
      <c r="M6" s="149">
        <v>18</v>
      </c>
      <c r="N6" s="149">
        <v>18</v>
      </c>
      <c r="O6" s="149">
        <v>18</v>
      </c>
      <c r="P6" s="149">
        <v>18</v>
      </c>
      <c r="Q6" s="154"/>
      <c r="R6" s="154"/>
      <c r="S6" s="131"/>
    </row>
    <row r="7" ht="24.75" customHeight="1" spans="1:19">
      <c r="A7" s="125" t="s">
        <v>21</v>
      </c>
      <c r="B7" s="125" t="s">
        <v>22</v>
      </c>
      <c r="C7" s="107">
        <v>1</v>
      </c>
      <c r="D7" s="107" t="s">
        <v>23</v>
      </c>
      <c r="E7" s="107" t="s">
        <v>24</v>
      </c>
      <c r="F7" s="107" t="s">
        <v>25</v>
      </c>
      <c r="G7" s="107">
        <v>72</v>
      </c>
      <c r="H7" s="107">
        <v>36</v>
      </c>
      <c r="I7" s="107">
        <v>36</v>
      </c>
      <c r="J7" s="107">
        <v>4</v>
      </c>
      <c r="K7" s="149" t="s">
        <v>26</v>
      </c>
      <c r="L7" s="149"/>
      <c r="M7" s="149"/>
      <c r="N7" s="149"/>
      <c r="O7" s="149"/>
      <c r="P7" s="149"/>
      <c r="Q7" s="107" t="s">
        <v>27</v>
      </c>
      <c r="R7" s="107"/>
      <c r="S7" s="107" t="s">
        <v>28</v>
      </c>
    </row>
    <row r="8" ht="24.75" customHeight="1" spans="1:19">
      <c r="A8" s="129"/>
      <c r="B8" s="129"/>
      <c r="C8" s="107">
        <v>2</v>
      </c>
      <c r="D8" s="107" t="s">
        <v>29</v>
      </c>
      <c r="E8" s="107" t="s">
        <v>30</v>
      </c>
      <c r="F8" s="107" t="s">
        <v>25</v>
      </c>
      <c r="G8" s="107">
        <v>20</v>
      </c>
      <c r="H8" s="107">
        <v>15</v>
      </c>
      <c r="I8" s="107">
        <v>5</v>
      </c>
      <c r="J8" s="107">
        <v>1</v>
      </c>
      <c r="K8" s="149" t="s">
        <v>31</v>
      </c>
      <c r="L8" s="149" t="s">
        <v>31</v>
      </c>
      <c r="M8" s="149" t="s">
        <v>31</v>
      </c>
      <c r="N8" s="149" t="s">
        <v>31</v>
      </c>
      <c r="O8" s="149" t="s">
        <v>31</v>
      </c>
      <c r="P8" s="149"/>
      <c r="Q8" s="107" t="s">
        <v>27</v>
      </c>
      <c r="R8" s="107"/>
      <c r="S8" s="107" t="s">
        <v>32</v>
      </c>
    </row>
    <row r="9" ht="24.75" customHeight="1" spans="1:19">
      <c r="A9" s="129"/>
      <c r="B9" s="129"/>
      <c r="C9" s="107">
        <v>3</v>
      </c>
      <c r="D9" s="107" t="s">
        <v>33</v>
      </c>
      <c r="E9" s="107" t="s">
        <v>34</v>
      </c>
      <c r="F9" s="107" t="s">
        <v>25</v>
      </c>
      <c r="G9" s="107">
        <v>30</v>
      </c>
      <c r="H9" s="107">
        <v>24</v>
      </c>
      <c r="I9" s="107">
        <v>6</v>
      </c>
      <c r="J9" s="107">
        <v>2</v>
      </c>
      <c r="K9" s="149" t="s">
        <v>35</v>
      </c>
      <c r="L9" s="149"/>
      <c r="M9" s="149"/>
      <c r="N9" s="149"/>
      <c r="O9" s="149"/>
      <c r="P9" s="149"/>
      <c r="Q9" s="107" t="s">
        <v>36</v>
      </c>
      <c r="R9" s="107"/>
      <c r="S9" s="107" t="s">
        <v>28</v>
      </c>
    </row>
    <row r="10" ht="24.75" customHeight="1" spans="1:19">
      <c r="A10" s="129"/>
      <c r="B10" s="129"/>
      <c r="C10" s="107">
        <v>4</v>
      </c>
      <c r="D10" s="107" t="s">
        <v>37</v>
      </c>
      <c r="E10" s="107" t="s">
        <v>38</v>
      </c>
      <c r="F10" s="107" t="s">
        <v>25</v>
      </c>
      <c r="G10" s="107">
        <v>36</v>
      </c>
      <c r="H10" s="107">
        <v>28</v>
      </c>
      <c r="I10" s="107">
        <v>8</v>
      </c>
      <c r="J10" s="107">
        <v>2</v>
      </c>
      <c r="K10" s="150"/>
      <c r="L10" s="149" t="s">
        <v>39</v>
      </c>
      <c r="M10" s="149"/>
      <c r="N10" s="149"/>
      <c r="O10" s="149"/>
      <c r="P10" s="149"/>
      <c r="Q10" s="107" t="s">
        <v>36</v>
      </c>
      <c r="R10" s="107"/>
      <c r="S10" s="107" t="s">
        <v>28</v>
      </c>
    </row>
    <row r="11" ht="24.75" customHeight="1" spans="1:19">
      <c r="A11" s="129"/>
      <c r="B11" s="129"/>
      <c r="C11" s="107">
        <v>5</v>
      </c>
      <c r="D11" s="107" t="s">
        <v>40</v>
      </c>
      <c r="E11" s="107" t="s">
        <v>41</v>
      </c>
      <c r="F11" s="107" t="s">
        <v>42</v>
      </c>
      <c r="G11" s="107">
        <v>54</v>
      </c>
      <c r="H11" s="107">
        <v>54</v>
      </c>
      <c r="I11" s="107">
        <v>0</v>
      </c>
      <c r="J11" s="107">
        <v>3</v>
      </c>
      <c r="K11" s="107"/>
      <c r="L11" s="107"/>
      <c r="M11" s="107" t="s">
        <v>43</v>
      </c>
      <c r="N11" s="149"/>
      <c r="O11" s="149"/>
      <c r="P11" s="149"/>
      <c r="Q11" s="107" t="s">
        <v>36</v>
      </c>
      <c r="R11" s="149"/>
      <c r="S11" s="107" t="s">
        <v>28</v>
      </c>
    </row>
    <row r="12" ht="24.75" customHeight="1" spans="1:19">
      <c r="A12" s="129"/>
      <c r="B12" s="129"/>
      <c r="C12" s="107">
        <v>6</v>
      </c>
      <c r="D12" s="107" t="s">
        <v>44</v>
      </c>
      <c r="E12" s="107" t="s">
        <v>45</v>
      </c>
      <c r="F12" s="107" t="s">
        <v>25</v>
      </c>
      <c r="G12" s="107">
        <v>36</v>
      </c>
      <c r="H12" s="107">
        <v>28</v>
      </c>
      <c r="I12" s="107">
        <v>8</v>
      </c>
      <c r="J12" s="107">
        <v>2</v>
      </c>
      <c r="K12" s="149"/>
      <c r="L12" s="149"/>
      <c r="M12" s="149"/>
      <c r="N12" s="149" t="s">
        <v>39</v>
      </c>
      <c r="O12" s="149"/>
      <c r="P12" s="149"/>
      <c r="Q12" s="107" t="s">
        <v>36</v>
      </c>
      <c r="R12" s="149"/>
      <c r="S12" s="107" t="s">
        <v>28</v>
      </c>
    </row>
    <row r="13" ht="24.75" customHeight="1" spans="1:19">
      <c r="A13" s="129"/>
      <c r="B13" s="129"/>
      <c r="C13" s="107">
        <v>7</v>
      </c>
      <c r="D13" s="107" t="s">
        <v>46</v>
      </c>
      <c r="E13" s="107" t="s">
        <v>47</v>
      </c>
      <c r="F13" s="107" t="s">
        <v>25</v>
      </c>
      <c r="G13" s="107">
        <v>30</v>
      </c>
      <c r="H13" s="107">
        <v>20</v>
      </c>
      <c r="I13" s="107">
        <v>10</v>
      </c>
      <c r="J13" s="107">
        <v>1.4</v>
      </c>
      <c r="K13" s="149" t="s">
        <v>48</v>
      </c>
      <c r="L13" s="149"/>
      <c r="M13" s="149"/>
      <c r="N13" s="149"/>
      <c r="O13" s="149"/>
      <c r="P13" s="149"/>
      <c r="Q13" s="149" t="s">
        <v>27</v>
      </c>
      <c r="R13" s="149"/>
      <c r="S13" s="107" t="s">
        <v>28</v>
      </c>
    </row>
    <row r="14" ht="24.75" customHeight="1" spans="1:19">
      <c r="A14" s="129"/>
      <c r="B14" s="129"/>
      <c r="C14" s="107">
        <v>8</v>
      </c>
      <c r="D14" s="107" t="s">
        <v>49</v>
      </c>
      <c r="E14" s="107" t="s">
        <v>50</v>
      </c>
      <c r="F14" s="107" t="s">
        <v>25</v>
      </c>
      <c r="G14" s="107">
        <v>6</v>
      </c>
      <c r="H14" s="107">
        <v>4</v>
      </c>
      <c r="I14" s="107">
        <v>2</v>
      </c>
      <c r="J14" s="107">
        <v>0.2</v>
      </c>
      <c r="K14" s="149"/>
      <c r="L14" s="149" t="s">
        <v>51</v>
      </c>
      <c r="M14" s="149"/>
      <c r="N14" s="149"/>
      <c r="O14" s="149"/>
      <c r="P14" s="149"/>
      <c r="Q14" s="149" t="s">
        <v>27</v>
      </c>
      <c r="R14" s="149"/>
      <c r="S14" s="107" t="s">
        <v>28</v>
      </c>
    </row>
    <row r="15" ht="24.75" customHeight="1" spans="1:19">
      <c r="A15" s="129"/>
      <c r="B15" s="129"/>
      <c r="C15" s="107">
        <v>9</v>
      </c>
      <c r="D15" s="107" t="s">
        <v>52</v>
      </c>
      <c r="E15" s="107" t="s">
        <v>53</v>
      </c>
      <c r="F15" s="107" t="s">
        <v>25</v>
      </c>
      <c r="G15" s="107">
        <v>6</v>
      </c>
      <c r="H15" s="107">
        <v>4</v>
      </c>
      <c r="I15" s="107">
        <v>2</v>
      </c>
      <c r="J15" s="107">
        <v>0.2</v>
      </c>
      <c r="K15" s="149"/>
      <c r="L15" s="149"/>
      <c r="M15" s="149" t="s">
        <v>51</v>
      </c>
      <c r="N15" s="149"/>
      <c r="O15" s="149"/>
      <c r="P15" s="149"/>
      <c r="Q15" s="149" t="s">
        <v>27</v>
      </c>
      <c r="R15" s="149"/>
      <c r="S15" s="107" t="s">
        <v>28</v>
      </c>
    </row>
    <row r="16" ht="24.75" customHeight="1" spans="1:19">
      <c r="A16" s="129"/>
      <c r="B16" s="129"/>
      <c r="C16" s="107">
        <v>10</v>
      </c>
      <c r="D16" s="107" t="s">
        <v>54</v>
      </c>
      <c r="E16" s="107" t="s">
        <v>55</v>
      </c>
      <c r="F16" s="107" t="s">
        <v>25</v>
      </c>
      <c r="G16" s="107">
        <v>6</v>
      </c>
      <c r="H16" s="107">
        <v>4</v>
      </c>
      <c r="I16" s="107">
        <v>2</v>
      </c>
      <c r="J16" s="107">
        <v>0.2</v>
      </c>
      <c r="K16" s="149"/>
      <c r="L16" s="149"/>
      <c r="M16" s="149"/>
      <c r="N16" s="149" t="s">
        <v>51</v>
      </c>
      <c r="O16" s="149"/>
      <c r="P16" s="149"/>
      <c r="Q16" s="149" t="s">
        <v>27</v>
      </c>
      <c r="R16" s="149"/>
      <c r="S16" s="107" t="s">
        <v>28</v>
      </c>
    </row>
    <row r="17" ht="24.75" customHeight="1" spans="1:19">
      <c r="A17" s="129"/>
      <c r="B17" s="129"/>
      <c r="C17" s="107">
        <v>11</v>
      </c>
      <c r="D17" s="107" t="s">
        <v>56</v>
      </c>
      <c r="E17" s="107" t="s">
        <v>57</v>
      </c>
      <c r="F17" s="107" t="s">
        <v>25</v>
      </c>
      <c r="G17" s="107">
        <v>30</v>
      </c>
      <c r="H17" s="107">
        <v>15</v>
      </c>
      <c r="I17" s="107">
        <v>15</v>
      </c>
      <c r="J17" s="107">
        <v>2</v>
      </c>
      <c r="K17" s="149" t="s">
        <v>35</v>
      </c>
      <c r="L17" s="149"/>
      <c r="M17" s="149"/>
      <c r="N17" s="149"/>
      <c r="O17" s="149"/>
      <c r="P17" s="149"/>
      <c r="Q17" s="149" t="s">
        <v>27</v>
      </c>
      <c r="R17" s="149"/>
      <c r="S17" s="107" t="s">
        <v>58</v>
      </c>
    </row>
    <row r="18" ht="24.75" customHeight="1" spans="1:19">
      <c r="A18" s="129"/>
      <c r="B18" s="129"/>
      <c r="C18" s="107">
        <v>12</v>
      </c>
      <c r="D18" s="107" t="s">
        <v>59</v>
      </c>
      <c r="E18" s="107" t="s">
        <v>60</v>
      </c>
      <c r="F18" s="107" t="s">
        <v>25</v>
      </c>
      <c r="G18" s="107">
        <v>36</v>
      </c>
      <c r="H18" s="107">
        <v>18</v>
      </c>
      <c r="I18" s="107">
        <v>18</v>
      </c>
      <c r="J18" s="107">
        <v>2</v>
      </c>
      <c r="K18" s="149"/>
      <c r="L18" s="149" t="s">
        <v>39</v>
      </c>
      <c r="M18" s="149"/>
      <c r="N18" s="149"/>
      <c r="O18" s="149"/>
      <c r="P18" s="149"/>
      <c r="Q18" s="149" t="s">
        <v>27</v>
      </c>
      <c r="R18" s="149"/>
      <c r="S18" s="107" t="s">
        <v>58</v>
      </c>
    </row>
    <row r="19" ht="24.75" customHeight="1" spans="1:19">
      <c r="A19" s="129"/>
      <c r="B19" s="129"/>
      <c r="C19" s="107">
        <v>13</v>
      </c>
      <c r="D19" s="107" t="s">
        <v>61</v>
      </c>
      <c r="E19" s="107" t="s">
        <v>62</v>
      </c>
      <c r="F19" s="107" t="s">
        <v>25</v>
      </c>
      <c r="G19" s="107">
        <v>36</v>
      </c>
      <c r="H19" s="107">
        <v>18</v>
      </c>
      <c r="I19" s="107">
        <v>18</v>
      </c>
      <c r="J19" s="107">
        <v>2</v>
      </c>
      <c r="K19" s="149"/>
      <c r="L19" s="149"/>
      <c r="M19" s="149" t="s">
        <v>39</v>
      </c>
      <c r="N19" s="149"/>
      <c r="O19" s="149"/>
      <c r="P19" s="149"/>
      <c r="Q19" s="149" t="s">
        <v>27</v>
      </c>
      <c r="R19" s="149"/>
      <c r="S19" s="107" t="s">
        <v>58</v>
      </c>
    </row>
    <row r="20" ht="24.75" customHeight="1" spans="1:19">
      <c r="A20" s="129"/>
      <c r="B20" s="129"/>
      <c r="C20" s="107">
        <v>14</v>
      </c>
      <c r="D20" s="107" t="s">
        <v>63</v>
      </c>
      <c r="E20" s="107" t="s">
        <v>64</v>
      </c>
      <c r="F20" s="107" t="s">
        <v>25</v>
      </c>
      <c r="G20" s="107">
        <v>36</v>
      </c>
      <c r="H20" s="107">
        <v>18</v>
      </c>
      <c r="I20" s="107">
        <v>18</v>
      </c>
      <c r="J20" s="107">
        <v>2</v>
      </c>
      <c r="K20" s="149"/>
      <c r="L20" s="149"/>
      <c r="M20" s="149"/>
      <c r="N20" s="149" t="s">
        <v>39</v>
      </c>
      <c r="O20" s="149"/>
      <c r="P20" s="149"/>
      <c r="Q20" s="149" t="s">
        <v>27</v>
      </c>
      <c r="R20" s="149"/>
      <c r="S20" s="107" t="s">
        <v>58</v>
      </c>
    </row>
    <row r="21" ht="24.75" customHeight="1" spans="1:19">
      <c r="A21" s="129"/>
      <c r="B21" s="129"/>
      <c r="C21" s="107">
        <v>15</v>
      </c>
      <c r="D21" s="107" t="s">
        <v>65</v>
      </c>
      <c r="E21" s="107" t="s">
        <v>66</v>
      </c>
      <c r="F21" s="107" t="s">
        <v>42</v>
      </c>
      <c r="G21" s="107">
        <v>8</v>
      </c>
      <c r="H21" s="107">
        <v>4</v>
      </c>
      <c r="I21" s="107">
        <v>4</v>
      </c>
      <c r="J21" s="107">
        <v>0.5</v>
      </c>
      <c r="K21" s="149" t="s">
        <v>67</v>
      </c>
      <c r="L21" s="149"/>
      <c r="M21" s="149"/>
      <c r="N21" s="149"/>
      <c r="O21" s="149"/>
      <c r="P21" s="149"/>
      <c r="Q21" s="149" t="s">
        <v>27</v>
      </c>
      <c r="R21" s="149"/>
      <c r="S21" s="107" t="s">
        <v>28</v>
      </c>
    </row>
    <row r="22" ht="24.75" customHeight="1" spans="1:19">
      <c r="A22" s="129"/>
      <c r="B22" s="129"/>
      <c r="C22" s="107">
        <v>16</v>
      </c>
      <c r="D22" s="107" t="s">
        <v>68</v>
      </c>
      <c r="E22" s="107" t="s">
        <v>69</v>
      </c>
      <c r="F22" s="107" t="s">
        <v>42</v>
      </c>
      <c r="G22" s="107">
        <v>8</v>
      </c>
      <c r="H22" s="107">
        <v>4</v>
      </c>
      <c r="I22" s="107">
        <v>4</v>
      </c>
      <c r="J22" s="107">
        <v>0.5</v>
      </c>
      <c r="K22" s="149"/>
      <c r="L22" s="149" t="s">
        <v>67</v>
      </c>
      <c r="M22" s="149"/>
      <c r="N22" s="149"/>
      <c r="O22" s="149"/>
      <c r="P22" s="149"/>
      <c r="Q22" s="149" t="s">
        <v>27</v>
      </c>
      <c r="R22" s="149"/>
      <c r="S22" s="107" t="s">
        <v>28</v>
      </c>
    </row>
    <row r="23" ht="24.75" customHeight="1" spans="1:19">
      <c r="A23" s="129"/>
      <c r="B23" s="129"/>
      <c r="C23" s="107">
        <v>17</v>
      </c>
      <c r="D23" s="107" t="s">
        <v>70</v>
      </c>
      <c r="E23" s="107" t="s">
        <v>71</v>
      </c>
      <c r="F23" s="107" t="s">
        <v>42</v>
      </c>
      <c r="G23" s="107">
        <v>8</v>
      </c>
      <c r="H23" s="107">
        <v>4</v>
      </c>
      <c r="I23" s="107">
        <v>4</v>
      </c>
      <c r="J23" s="107">
        <v>0.5</v>
      </c>
      <c r="K23" s="149"/>
      <c r="L23" s="149"/>
      <c r="M23" s="149" t="s">
        <v>67</v>
      </c>
      <c r="N23" s="149"/>
      <c r="O23" s="149"/>
      <c r="P23" s="149"/>
      <c r="Q23" s="149" t="s">
        <v>27</v>
      </c>
      <c r="R23" s="149"/>
      <c r="S23" s="107" t="s">
        <v>28</v>
      </c>
    </row>
    <row r="24" ht="24.75" customHeight="1" spans="1:19">
      <c r="A24" s="129"/>
      <c r="B24" s="129"/>
      <c r="C24" s="107">
        <v>18</v>
      </c>
      <c r="D24" s="107" t="s">
        <v>72</v>
      </c>
      <c r="E24" s="107" t="s">
        <v>73</v>
      </c>
      <c r="F24" s="107" t="s">
        <v>42</v>
      </c>
      <c r="G24" s="107">
        <v>8</v>
      </c>
      <c r="H24" s="107">
        <v>4</v>
      </c>
      <c r="I24" s="107">
        <v>4</v>
      </c>
      <c r="J24" s="107">
        <v>0.5</v>
      </c>
      <c r="K24" s="149"/>
      <c r="L24" s="149"/>
      <c r="M24" s="149"/>
      <c r="N24" s="149" t="s">
        <v>67</v>
      </c>
      <c r="O24" s="149"/>
      <c r="P24" s="149"/>
      <c r="Q24" s="149" t="s">
        <v>27</v>
      </c>
      <c r="R24" s="149"/>
      <c r="S24" s="107" t="s">
        <v>28</v>
      </c>
    </row>
    <row r="25" ht="24.75" customHeight="1" spans="1:19">
      <c r="A25" s="129"/>
      <c r="B25" s="129"/>
      <c r="C25" s="107">
        <v>20</v>
      </c>
      <c r="D25" s="107" t="s">
        <v>74</v>
      </c>
      <c r="E25" s="107" t="s">
        <v>75</v>
      </c>
      <c r="F25" s="107" t="s">
        <v>42</v>
      </c>
      <c r="G25" s="107">
        <v>18</v>
      </c>
      <c r="H25" s="107">
        <v>18</v>
      </c>
      <c r="I25" s="107">
        <v>0</v>
      </c>
      <c r="J25" s="107">
        <v>1</v>
      </c>
      <c r="K25" s="149" t="s">
        <v>76</v>
      </c>
      <c r="L25" s="149"/>
      <c r="M25" s="149"/>
      <c r="N25" s="149"/>
      <c r="O25" s="149"/>
      <c r="P25" s="149"/>
      <c r="Q25" s="149" t="s">
        <v>27</v>
      </c>
      <c r="R25" s="149"/>
      <c r="S25" s="107" t="s">
        <v>28</v>
      </c>
    </row>
    <row r="26" ht="24.75" customHeight="1" spans="1:19">
      <c r="A26" s="129"/>
      <c r="B26" s="129"/>
      <c r="C26" s="107">
        <v>21</v>
      </c>
      <c r="D26" s="107" t="s">
        <v>77</v>
      </c>
      <c r="E26" s="107" t="s">
        <v>78</v>
      </c>
      <c r="F26" s="107" t="s">
        <v>25</v>
      </c>
      <c r="G26" s="107">
        <v>30</v>
      </c>
      <c r="H26" s="107">
        <v>20</v>
      </c>
      <c r="I26" s="107">
        <v>10</v>
      </c>
      <c r="J26" s="107">
        <v>2</v>
      </c>
      <c r="K26" s="149" t="s">
        <v>79</v>
      </c>
      <c r="L26" s="149"/>
      <c r="M26" s="149"/>
      <c r="N26" s="149"/>
      <c r="O26" s="149"/>
      <c r="P26" s="149"/>
      <c r="Q26" s="149" t="s">
        <v>27</v>
      </c>
      <c r="R26" s="149"/>
      <c r="S26" s="107" t="s">
        <v>80</v>
      </c>
    </row>
    <row r="27" ht="24.75" customHeight="1" spans="1:21">
      <c r="A27" s="129"/>
      <c r="B27" s="129"/>
      <c r="C27" s="107">
        <v>22</v>
      </c>
      <c r="D27" s="107" t="s">
        <v>81</v>
      </c>
      <c r="E27" s="107" t="s">
        <v>82</v>
      </c>
      <c r="F27" s="107" t="s">
        <v>25</v>
      </c>
      <c r="G27" s="107">
        <v>60</v>
      </c>
      <c r="H27" s="107">
        <v>30</v>
      </c>
      <c r="I27" s="107">
        <v>30</v>
      </c>
      <c r="J27" s="107">
        <v>4</v>
      </c>
      <c r="K27" s="149"/>
      <c r="L27" s="149"/>
      <c r="M27" s="149"/>
      <c r="N27" s="149" t="s">
        <v>83</v>
      </c>
      <c r="O27" s="149"/>
      <c r="P27" s="149"/>
      <c r="Q27" s="149" t="s">
        <v>27</v>
      </c>
      <c r="R27" s="149"/>
      <c r="S27" s="107" t="s">
        <v>28</v>
      </c>
      <c r="U27" s="155"/>
    </row>
    <row r="28" ht="24.75" customHeight="1" spans="1:19">
      <c r="A28" s="129"/>
      <c r="B28" s="129"/>
      <c r="C28" s="107">
        <v>23</v>
      </c>
      <c r="D28" s="107" t="s">
        <v>84</v>
      </c>
      <c r="E28" s="107" t="s">
        <v>85</v>
      </c>
      <c r="F28" s="107" t="s">
        <v>86</v>
      </c>
      <c r="G28" s="107">
        <v>252</v>
      </c>
      <c r="H28" s="107">
        <v>0</v>
      </c>
      <c r="I28" s="107">
        <v>252</v>
      </c>
      <c r="J28" s="107">
        <v>14</v>
      </c>
      <c r="K28" s="149"/>
      <c r="L28" s="149"/>
      <c r="M28" s="149"/>
      <c r="N28" s="149"/>
      <c r="O28" s="150"/>
      <c r="P28" s="149" t="s">
        <v>87</v>
      </c>
      <c r="Q28" s="149" t="s">
        <v>27</v>
      </c>
      <c r="R28" s="149"/>
      <c r="S28" s="107" t="s">
        <v>28</v>
      </c>
    </row>
    <row r="29" ht="24.75" customHeight="1" spans="1:19">
      <c r="A29" s="129"/>
      <c r="B29" s="129"/>
      <c r="C29" s="107">
        <v>24</v>
      </c>
      <c r="D29" s="107" t="s">
        <v>88</v>
      </c>
      <c r="E29" s="107" t="s">
        <v>89</v>
      </c>
      <c r="F29" s="107" t="s">
        <v>25</v>
      </c>
      <c r="G29" s="107">
        <v>120</v>
      </c>
      <c r="H29" s="107">
        <v>60</v>
      </c>
      <c r="I29" s="107">
        <v>60</v>
      </c>
      <c r="J29" s="107">
        <v>4</v>
      </c>
      <c r="K29" s="149"/>
      <c r="L29" s="149"/>
      <c r="M29" s="149"/>
      <c r="N29" s="149"/>
      <c r="O29" s="149" t="s">
        <v>90</v>
      </c>
      <c r="P29" s="149"/>
      <c r="Q29" s="149" t="s">
        <v>27</v>
      </c>
      <c r="R29" s="149"/>
      <c r="S29" s="107" t="s">
        <v>28</v>
      </c>
    </row>
    <row r="30" ht="24.75" customHeight="1" spans="1:19">
      <c r="A30" s="129"/>
      <c r="B30" s="131"/>
      <c r="C30" s="133" t="s">
        <v>91</v>
      </c>
      <c r="D30" s="133"/>
      <c r="E30" s="133"/>
      <c r="F30" s="133"/>
      <c r="G30" s="133">
        <f>SUM(G7:G29)-G27-G29</f>
        <v>766</v>
      </c>
      <c r="H30" s="133">
        <f t="shared" ref="H30:J30" si="0">SUM(H7:H29)-H27-H29-SUM(H17:H20)</f>
        <v>271</v>
      </c>
      <c r="I30" s="133">
        <f t="shared" si="0"/>
        <v>357</v>
      </c>
      <c r="J30" s="133">
        <f t="shared" si="0"/>
        <v>35</v>
      </c>
      <c r="K30" s="151"/>
      <c r="L30" s="151"/>
      <c r="M30" s="151"/>
      <c r="N30" s="151"/>
      <c r="O30" s="151"/>
      <c r="P30" s="151"/>
      <c r="Q30" s="133"/>
      <c r="R30" s="133"/>
      <c r="S30" s="107"/>
    </row>
    <row r="31" ht="21.75" customHeight="1" spans="1:19">
      <c r="A31" s="129"/>
      <c r="B31" s="125" t="s">
        <v>92</v>
      </c>
      <c r="C31" s="107">
        <v>1</v>
      </c>
      <c r="D31" s="107" t="s">
        <v>93</v>
      </c>
      <c r="E31" s="107" t="s">
        <v>94</v>
      </c>
      <c r="F31" s="107" t="s">
        <v>25</v>
      </c>
      <c r="G31" s="107">
        <v>30</v>
      </c>
      <c r="H31" s="107">
        <v>15</v>
      </c>
      <c r="I31" s="107">
        <v>15</v>
      </c>
      <c r="J31" s="107">
        <v>2</v>
      </c>
      <c r="K31" s="149" t="s">
        <v>35</v>
      </c>
      <c r="L31" s="149"/>
      <c r="M31" s="149"/>
      <c r="N31" s="149"/>
      <c r="O31" s="149"/>
      <c r="P31" s="149"/>
      <c r="Q31" s="107" t="s">
        <v>36</v>
      </c>
      <c r="R31" s="149"/>
      <c r="S31" s="107" t="s">
        <v>95</v>
      </c>
    </row>
    <row r="32" ht="21.75" customHeight="1" spans="1:19">
      <c r="A32" s="129"/>
      <c r="B32" s="129"/>
      <c r="C32" s="107">
        <v>2</v>
      </c>
      <c r="D32" s="107" t="s">
        <v>96</v>
      </c>
      <c r="E32" s="107" t="s">
        <v>97</v>
      </c>
      <c r="F32" s="107" t="s">
        <v>25</v>
      </c>
      <c r="G32" s="107">
        <v>36</v>
      </c>
      <c r="H32" s="107">
        <v>18</v>
      </c>
      <c r="I32" s="107">
        <v>18</v>
      </c>
      <c r="J32" s="107">
        <v>2</v>
      </c>
      <c r="K32" s="149"/>
      <c r="L32" s="149" t="s">
        <v>39</v>
      </c>
      <c r="M32" s="149"/>
      <c r="N32" s="149"/>
      <c r="O32" s="149"/>
      <c r="P32" s="149"/>
      <c r="Q32" s="107" t="s">
        <v>36</v>
      </c>
      <c r="R32" s="149"/>
      <c r="S32" s="107" t="s">
        <v>95</v>
      </c>
    </row>
    <row r="33" ht="21.75" customHeight="1" spans="1:19">
      <c r="A33" s="129"/>
      <c r="B33" s="129"/>
      <c r="C33" s="107">
        <v>3</v>
      </c>
      <c r="D33" s="107" t="s">
        <v>98</v>
      </c>
      <c r="E33" s="107" t="s">
        <v>99</v>
      </c>
      <c r="F33" s="107" t="s">
        <v>25</v>
      </c>
      <c r="G33" s="107">
        <v>60</v>
      </c>
      <c r="H33" s="107">
        <v>30</v>
      </c>
      <c r="I33" s="107">
        <v>30</v>
      </c>
      <c r="J33" s="107">
        <v>4</v>
      </c>
      <c r="K33" s="149" t="s">
        <v>100</v>
      </c>
      <c r="L33" s="149"/>
      <c r="M33" s="149"/>
      <c r="N33" s="149"/>
      <c r="O33" s="149"/>
      <c r="P33" s="149"/>
      <c r="Q33" s="107" t="s">
        <v>36</v>
      </c>
      <c r="R33" s="149"/>
      <c r="S33" s="107" t="s">
        <v>101</v>
      </c>
    </row>
    <row r="34" ht="21.75" customHeight="1" spans="1:19">
      <c r="A34" s="129"/>
      <c r="B34" s="129"/>
      <c r="C34" s="107">
        <v>4</v>
      </c>
      <c r="D34" s="107" t="s">
        <v>102</v>
      </c>
      <c r="E34" s="107" t="s">
        <v>103</v>
      </c>
      <c r="F34" s="107" t="s">
        <v>42</v>
      </c>
      <c r="G34" s="107">
        <v>30</v>
      </c>
      <c r="H34" s="107">
        <v>30</v>
      </c>
      <c r="I34" s="107">
        <v>0</v>
      </c>
      <c r="J34" s="107">
        <v>2</v>
      </c>
      <c r="K34" s="149" t="s">
        <v>35</v>
      </c>
      <c r="L34" s="149"/>
      <c r="M34" s="149"/>
      <c r="N34" s="149"/>
      <c r="O34" s="149"/>
      <c r="P34" s="149"/>
      <c r="Q34" s="107" t="s">
        <v>36</v>
      </c>
      <c r="R34" s="149"/>
      <c r="S34" s="107" t="s">
        <v>104</v>
      </c>
    </row>
    <row r="35" ht="22.5" customHeight="1" spans="1:19">
      <c r="A35" s="129"/>
      <c r="B35" s="129"/>
      <c r="C35" s="107">
        <v>5</v>
      </c>
      <c r="D35" s="107" t="s">
        <v>105</v>
      </c>
      <c r="E35" s="107" t="s">
        <v>106</v>
      </c>
      <c r="F35" s="107" t="s">
        <v>42</v>
      </c>
      <c r="G35" s="107">
        <v>36</v>
      </c>
      <c r="H35" s="107">
        <v>36</v>
      </c>
      <c r="I35" s="107">
        <v>0</v>
      </c>
      <c r="J35" s="107">
        <v>2</v>
      </c>
      <c r="K35" s="149"/>
      <c r="L35" s="149" t="s">
        <v>39</v>
      </c>
      <c r="M35" s="149"/>
      <c r="N35" s="149"/>
      <c r="O35" s="149"/>
      <c r="P35" s="149"/>
      <c r="Q35" s="107" t="s">
        <v>36</v>
      </c>
      <c r="R35" s="149"/>
      <c r="S35" s="107" t="s">
        <v>104</v>
      </c>
    </row>
    <row r="36" ht="22.5" customHeight="1" spans="1:19">
      <c r="A36" s="129"/>
      <c r="B36" s="129"/>
      <c r="C36" s="107">
        <v>6</v>
      </c>
      <c r="D36" s="107" t="s">
        <v>107</v>
      </c>
      <c r="E36" s="107" t="s">
        <v>108</v>
      </c>
      <c r="F36" s="107" t="s">
        <v>25</v>
      </c>
      <c r="G36" s="107">
        <v>15</v>
      </c>
      <c r="H36" s="107">
        <v>10</v>
      </c>
      <c r="I36" s="107">
        <v>5</v>
      </c>
      <c r="J36" s="107">
        <v>1</v>
      </c>
      <c r="K36" s="149" t="s">
        <v>48</v>
      </c>
      <c r="L36" s="149"/>
      <c r="M36" s="149"/>
      <c r="N36" s="149"/>
      <c r="O36" s="149"/>
      <c r="P36" s="149"/>
      <c r="Q36" s="149" t="s">
        <v>27</v>
      </c>
      <c r="R36" s="149"/>
      <c r="S36" s="107" t="s">
        <v>28</v>
      </c>
    </row>
    <row r="37" ht="22.5" customHeight="1" spans="1:19">
      <c r="A37" s="129"/>
      <c r="B37" s="129"/>
      <c r="C37" s="107">
        <v>7</v>
      </c>
      <c r="D37" s="107" t="s">
        <v>109</v>
      </c>
      <c r="E37" s="107" t="s">
        <v>110</v>
      </c>
      <c r="F37" s="107" t="s">
        <v>25</v>
      </c>
      <c r="G37" s="107">
        <v>18</v>
      </c>
      <c r="H37" s="107">
        <v>9</v>
      </c>
      <c r="I37" s="107">
        <v>9</v>
      </c>
      <c r="J37" s="107">
        <v>1</v>
      </c>
      <c r="K37" s="149"/>
      <c r="L37" s="149" t="s">
        <v>111</v>
      </c>
      <c r="M37" s="149"/>
      <c r="N37" s="149"/>
      <c r="O37" s="149"/>
      <c r="P37" s="149"/>
      <c r="Q37" s="149" t="s">
        <v>27</v>
      </c>
      <c r="R37" s="149"/>
      <c r="S37" s="107" t="s">
        <v>28</v>
      </c>
    </row>
    <row r="38" ht="22.5" customHeight="1" spans="1:19">
      <c r="A38" s="129"/>
      <c r="B38" s="129"/>
      <c r="C38" s="107">
        <v>8</v>
      </c>
      <c r="D38" s="107" t="s">
        <v>112</v>
      </c>
      <c r="E38" s="107" t="s">
        <v>113</v>
      </c>
      <c r="F38" s="107" t="s">
        <v>42</v>
      </c>
      <c r="G38" s="107">
        <v>36</v>
      </c>
      <c r="H38" s="107">
        <v>36</v>
      </c>
      <c r="I38" s="107">
        <v>0</v>
      </c>
      <c r="J38" s="107">
        <v>2</v>
      </c>
      <c r="K38" s="149"/>
      <c r="L38" s="149"/>
      <c r="M38" s="149"/>
      <c r="N38" s="149"/>
      <c r="O38" s="149" t="s">
        <v>39</v>
      </c>
      <c r="P38" s="149"/>
      <c r="Q38" s="107" t="s">
        <v>36</v>
      </c>
      <c r="R38" s="149"/>
      <c r="S38" s="107" t="s">
        <v>114</v>
      </c>
    </row>
    <row r="39" ht="22.5" customHeight="1" spans="1:19">
      <c r="A39" s="129"/>
      <c r="B39" s="129"/>
      <c r="C39" s="107">
        <v>9</v>
      </c>
      <c r="D39" s="107" t="s">
        <v>115</v>
      </c>
      <c r="E39" s="107" t="s">
        <v>116</v>
      </c>
      <c r="F39" s="107" t="s">
        <v>25</v>
      </c>
      <c r="G39" s="107">
        <v>15</v>
      </c>
      <c r="H39" s="107">
        <v>8</v>
      </c>
      <c r="I39" s="107">
        <v>7</v>
      </c>
      <c r="J39" s="107">
        <v>1</v>
      </c>
      <c r="K39" s="149" t="s">
        <v>48</v>
      </c>
      <c r="L39" s="149"/>
      <c r="M39" s="149"/>
      <c r="N39" s="149"/>
      <c r="O39" s="149"/>
      <c r="P39" s="149"/>
      <c r="Q39" s="107" t="s">
        <v>27</v>
      </c>
      <c r="R39" s="149"/>
      <c r="S39" s="107" t="s">
        <v>117</v>
      </c>
    </row>
    <row r="40" ht="22.5" customHeight="1" spans="1:19">
      <c r="A40" s="129"/>
      <c r="B40" s="129"/>
      <c r="C40" s="107">
        <v>10</v>
      </c>
      <c r="D40" s="107" t="s">
        <v>118</v>
      </c>
      <c r="E40" s="107" t="s">
        <v>119</v>
      </c>
      <c r="F40" s="107" t="s">
        <v>25</v>
      </c>
      <c r="G40" s="107">
        <v>18</v>
      </c>
      <c r="H40" s="107">
        <v>9</v>
      </c>
      <c r="I40" s="107">
        <v>9</v>
      </c>
      <c r="J40" s="107">
        <v>1</v>
      </c>
      <c r="K40" s="149"/>
      <c r="L40" s="149" t="s">
        <v>111</v>
      </c>
      <c r="M40" s="149"/>
      <c r="N40" s="149"/>
      <c r="O40" s="149"/>
      <c r="P40" s="149"/>
      <c r="Q40" s="107" t="s">
        <v>27</v>
      </c>
      <c r="R40" s="149"/>
      <c r="S40" s="107" t="s">
        <v>120</v>
      </c>
    </row>
    <row r="41" ht="22.5" customHeight="1" spans="1:19">
      <c r="A41" s="129"/>
      <c r="B41" s="134"/>
      <c r="C41" s="107">
        <v>11</v>
      </c>
      <c r="D41" s="107" t="s">
        <v>121</v>
      </c>
      <c r="E41" s="107" t="s">
        <v>122</v>
      </c>
      <c r="F41" s="107" t="s">
        <v>25</v>
      </c>
      <c r="G41" s="107">
        <v>18</v>
      </c>
      <c r="H41" s="107">
        <v>12</v>
      </c>
      <c r="I41" s="107">
        <v>6</v>
      </c>
      <c r="J41" s="107">
        <v>1</v>
      </c>
      <c r="K41" s="149"/>
      <c r="L41" s="149"/>
      <c r="M41" s="149"/>
      <c r="N41" s="149"/>
      <c r="O41" s="149" t="s">
        <v>111</v>
      </c>
      <c r="P41" s="149"/>
      <c r="Q41" s="149" t="s">
        <v>27</v>
      </c>
      <c r="R41" s="149"/>
      <c r="S41" s="107" t="s">
        <v>28</v>
      </c>
    </row>
    <row r="42" ht="27.75" customHeight="1" spans="1:19">
      <c r="A42" s="129"/>
      <c r="B42" s="134" t="s">
        <v>123</v>
      </c>
      <c r="C42" s="107">
        <v>12</v>
      </c>
      <c r="D42" s="128" t="s">
        <v>124</v>
      </c>
      <c r="E42" s="128"/>
      <c r="F42" s="135"/>
      <c r="G42" s="107">
        <v>32</v>
      </c>
      <c r="H42" s="107">
        <v>16</v>
      </c>
      <c r="I42" s="107">
        <v>16</v>
      </c>
      <c r="J42" s="107">
        <v>2</v>
      </c>
      <c r="K42" s="149"/>
      <c r="L42" s="149"/>
      <c r="M42" s="149"/>
      <c r="N42" s="149" t="s">
        <v>39</v>
      </c>
      <c r="O42" s="149"/>
      <c r="P42" s="149"/>
      <c r="Q42" s="149" t="s">
        <v>27</v>
      </c>
      <c r="R42" s="149"/>
      <c r="S42" s="107"/>
    </row>
    <row r="43" ht="24" customHeight="1" spans="1:19">
      <c r="A43" s="129"/>
      <c r="B43" s="134"/>
      <c r="C43" s="136" t="s">
        <v>91</v>
      </c>
      <c r="D43" s="137"/>
      <c r="E43" s="137"/>
      <c r="F43" s="138"/>
      <c r="G43" s="139">
        <f t="shared" ref="G43:J43" si="1">SUM(G31:G42)-G33</f>
        <v>284</v>
      </c>
      <c r="H43" s="139">
        <f t="shared" si="1"/>
        <v>199</v>
      </c>
      <c r="I43" s="139">
        <f t="shared" si="1"/>
        <v>85</v>
      </c>
      <c r="J43" s="139">
        <f t="shared" si="1"/>
        <v>17</v>
      </c>
      <c r="K43" s="107"/>
      <c r="L43" s="107"/>
      <c r="M43" s="107"/>
      <c r="N43" s="107"/>
      <c r="O43" s="107"/>
      <c r="P43" s="107"/>
      <c r="Q43" s="107"/>
      <c r="R43" s="107"/>
      <c r="S43" s="156"/>
    </row>
    <row r="44" ht="19.5" customHeight="1" spans="1:19">
      <c r="A44" s="131"/>
      <c r="B44" s="136" t="s">
        <v>125</v>
      </c>
      <c r="C44" s="137"/>
      <c r="D44" s="137"/>
      <c r="E44" s="137"/>
      <c r="F44" s="138"/>
      <c r="G44" s="140">
        <f t="shared" ref="G44:J44" si="2">G43+G30</f>
        <v>1050</v>
      </c>
      <c r="H44" s="140">
        <f t="shared" si="2"/>
        <v>470</v>
      </c>
      <c r="I44" s="140">
        <f t="shared" si="2"/>
        <v>442</v>
      </c>
      <c r="J44" s="140">
        <f t="shared" si="2"/>
        <v>52</v>
      </c>
      <c r="K44" s="133">
        <v>9</v>
      </c>
      <c r="L44" s="133">
        <v>8</v>
      </c>
      <c r="M44" s="133">
        <v>3</v>
      </c>
      <c r="N44" s="133">
        <v>4</v>
      </c>
      <c r="O44" s="133">
        <v>3</v>
      </c>
      <c r="P44" s="133"/>
      <c r="Q44" s="133"/>
      <c r="R44" s="133"/>
      <c r="S44" s="156"/>
    </row>
    <row r="45" ht="24" customHeight="1" spans="1:19">
      <c r="A45" s="141"/>
      <c r="B45" s="141"/>
      <c r="C45" s="141"/>
      <c r="D45" s="142" t="s">
        <v>126</v>
      </c>
      <c r="E45" s="142"/>
      <c r="F45" s="142"/>
      <c r="G45" s="142"/>
      <c r="H45" s="142"/>
      <c r="I45" s="142"/>
      <c r="J45" s="142"/>
      <c r="K45" s="142"/>
      <c r="L45" s="142"/>
      <c r="M45" s="142" t="s">
        <v>127</v>
      </c>
      <c r="N45" s="142"/>
      <c r="O45" s="142"/>
      <c r="P45"/>
      <c r="Q45"/>
      <c r="R45"/>
      <c r="S45" s="157"/>
    </row>
    <row r="46" ht="41.25" customHeight="1" spans="1:19">
      <c r="A46" s="143" t="s">
        <v>128</v>
      </c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</row>
    <row r="47" spans="1:19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3:F43"/>
    <mergeCell ref="B44:F44"/>
    <mergeCell ref="D45:L45"/>
    <mergeCell ref="M45:O45"/>
    <mergeCell ref="A46:S46"/>
    <mergeCell ref="A47:S47"/>
    <mergeCell ref="A3:A6"/>
    <mergeCell ref="A7:A44"/>
    <mergeCell ref="B3:B6"/>
    <mergeCell ref="B7:B30"/>
    <mergeCell ref="B31:B40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1"/>
  <sheetViews>
    <sheetView topLeftCell="A25" workbookViewId="0">
      <selection activeCell="A1" sqref="A1:S39"/>
    </sheetView>
  </sheetViews>
  <sheetFormatPr defaultColWidth="9" defaultRowHeight="14.25"/>
  <cols>
    <col min="1" max="1" width="2.4" customWidth="1"/>
    <col min="2" max="2" width="3.26666666666667" customWidth="1"/>
    <col min="3" max="3" width="3.13333333333333" customWidth="1"/>
    <col min="4" max="4" width="24.4666666666667" customWidth="1"/>
    <col min="5" max="5" width="7.26666666666667" customWidth="1"/>
    <col min="6" max="6" width="2.6" customWidth="1"/>
    <col min="7" max="9" width="4.86666666666667" customWidth="1"/>
    <col min="10" max="10" width="3.26666666666667" customWidth="1"/>
    <col min="11" max="16" width="4.46666666666667" style="46" customWidth="1"/>
    <col min="17" max="17" width="5.375" customWidth="1"/>
    <col min="18" max="18" width="5" customWidth="1"/>
    <col min="19" max="19" width="15.8666666666667" customWidth="1"/>
  </cols>
  <sheetData>
    <row r="1" ht="18.75" spans="1:19">
      <c r="A1" s="2" t="s">
        <v>129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97"/>
      <c r="L2" s="98"/>
      <c r="M2" s="98"/>
      <c r="N2" s="29">
        <v>44855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99" t="s">
        <v>10</v>
      </c>
      <c r="L3" s="100"/>
      <c r="M3" s="100"/>
      <c r="N3" s="100"/>
      <c r="O3" s="100"/>
      <c r="P3" s="101"/>
      <c r="Q3" s="115" t="s">
        <v>11</v>
      </c>
      <c r="R3" s="115" t="s">
        <v>130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99" t="s">
        <v>17</v>
      </c>
      <c r="L4" s="101"/>
      <c r="M4" s="99" t="s">
        <v>18</v>
      </c>
      <c r="N4" s="101"/>
      <c r="O4" s="99" t="s">
        <v>19</v>
      </c>
      <c r="P4" s="101"/>
      <c r="Q4" s="116"/>
      <c r="R4" s="116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102">
        <v>1</v>
      </c>
      <c r="L5" s="102">
        <v>2</v>
      </c>
      <c r="M5" s="102">
        <v>3</v>
      </c>
      <c r="N5" s="102">
        <v>4</v>
      </c>
      <c r="O5" s="102">
        <v>5</v>
      </c>
      <c r="P5" s="102">
        <v>6</v>
      </c>
      <c r="Q5" s="116"/>
      <c r="R5" s="116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7"/>
      <c r="R6" s="117"/>
      <c r="S6" s="11"/>
    </row>
    <row r="7" ht="24.75" customHeight="1" spans="1:19">
      <c r="A7" s="9" t="s">
        <v>131</v>
      </c>
      <c r="B7" s="9" t="s">
        <v>132</v>
      </c>
      <c r="C7" s="13">
        <v>1</v>
      </c>
      <c r="D7" s="84" t="s">
        <v>133</v>
      </c>
      <c r="E7" s="13" t="s">
        <v>134</v>
      </c>
      <c r="F7" s="13" t="s">
        <v>25</v>
      </c>
      <c r="G7" s="13">
        <v>60</v>
      </c>
      <c r="H7" s="13">
        <v>40</v>
      </c>
      <c r="I7" s="13">
        <v>20</v>
      </c>
      <c r="J7" s="13">
        <v>4</v>
      </c>
      <c r="K7" s="102">
        <v>4</v>
      </c>
      <c r="L7" s="36"/>
      <c r="M7" s="36"/>
      <c r="N7" s="36"/>
      <c r="O7" s="36"/>
      <c r="P7" s="36"/>
      <c r="Q7" s="36" t="s">
        <v>36</v>
      </c>
      <c r="R7" s="36"/>
      <c r="S7" s="13"/>
    </row>
    <row r="8" ht="24.75" customHeight="1" spans="1:19">
      <c r="A8" s="9"/>
      <c r="B8" s="9"/>
      <c r="C8" s="13">
        <v>2</v>
      </c>
      <c r="D8" s="84" t="s">
        <v>135</v>
      </c>
      <c r="E8" s="13" t="s">
        <v>136</v>
      </c>
      <c r="F8" s="13" t="s">
        <v>25</v>
      </c>
      <c r="G8" s="13">
        <v>72</v>
      </c>
      <c r="H8" s="13">
        <v>36</v>
      </c>
      <c r="I8" s="13">
        <v>36</v>
      </c>
      <c r="J8" s="13">
        <v>4</v>
      </c>
      <c r="K8" s="36"/>
      <c r="L8" s="102">
        <v>4</v>
      </c>
      <c r="M8" s="36"/>
      <c r="N8" s="102"/>
      <c r="O8" s="36"/>
      <c r="P8" s="36"/>
      <c r="Q8" s="36" t="s">
        <v>36</v>
      </c>
      <c r="R8" s="36"/>
      <c r="S8" s="13"/>
    </row>
    <row r="9" ht="24.75" customHeight="1" spans="1:19">
      <c r="A9" s="9"/>
      <c r="B9" s="9"/>
      <c r="C9" s="13">
        <v>3</v>
      </c>
      <c r="D9" s="84" t="s">
        <v>137</v>
      </c>
      <c r="E9" s="13" t="s">
        <v>138</v>
      </c>
      <c r="F9" s="13" t="s">
        <v>25</v>
      </c>
      <c r="G9" s="13">
        <v>72</v>
      </c>
      <c r="H9" s="13">
        <v>18</v>
      </c>
      <c r="I9" s="13">
        <v>54</v>
      </c>
      <c r="J9" s="13">
        <v>4</v>
      </c>
      <c r="K9" s="36"/>
      <c r="L9" s="36"/>
      <c r="M9" s="102"/>
      <c r="N9" s="102">
        <v>4</v>
      </c>
      <c r="O9" s="36"/>
      <c r="P9" s="36"/>
      <c r="Q9" s="36" t="s">
        <v>27</v>
      </c>
      <c r="R9" s="36"/>
      <c r="S9" s="13"/>
    </row>
    <row r="10" ht="24.75" customHeight="1" spans="1:19">
      <c r="A10" s="9"/>
      <c r="B10" s="9"/>
      <c r="C10" s="13">
        <v>4</v>
      </c>
      <c r="D10" s="84" t="s">
        <v>139</v>
      </c>
      <c r="E10" s="13" t="s">
        <v>140</v>
      </c>
      <c r="F10" s="13" t="s">
        <v>25</v>
      </c>
      <c r="G10" s="85">
        <v>36</v>
      </c>
      <c r="H10" s="85">
        <v>18</v>
      </c>
      <c r="I10" s="85">
        <v>18</v>
      </c>
      <c r="J10" s="13">
        <v>2</v>
      </c>
      <c r="K10" s="36"/>
      <c r="L10" s="36"/>
      <c r="M10" s="36"/>
      <c r="N10" s="36"/>
      <c r="O10" s="102">
        <v>2</v>
      </c>
      <c r="P10" s="36"/>
      <c r="Q10" s="36" t="s">
        <v>36</v>
      </c>
      <c r="R10" s="36" t="s">
        <v>141</v>
      </c>
      <c r="S10" s="13"/>
    </row>
    <row r="11" ht="24.75" customHeight="1" spans="1:19">
      <c r="A11" s="9"/>
      <c r="B11" s="9"/>
      <c r="C11" s="13">
        <v>5</v>
      </c>
      <c r="D11" s="84" t="s">
        <v>142</v>
      </c>
      <c r="E11" s="13" t="s">
        <v>143</v>
      </c>
      <c r="F11" s="13" t="s">
        <v>25</v>
      </c>
      <c r="G11" s="85">
        <v>72</v>
      </c>
      <c r="H11" s="85">
        <v>54</v>
      </c>
      <c r="I11" s="85">
        <v>18</v>
      </c>
      <c r="J11" s="13">
        <v>4</v>
      </c>
      <c r="K11" s="36"/>
      <c r="L11" s="36"/>
      <c r="M11" s="102">
        <v>4</v>
      </c>
      <c r="N11" s="36"/>
      <c r="O11" s="36"/>
      <c r="P11" s="36"/>
      <c r="Q11" s="36" t="s">
        <v>36</v>
      </c>
      <c r="R11" s="36"/>
      <c r="S11" s="13"/>
    </row>
    <row r="12" ht="24.75" customHeight="1" spans="1:19">
      <c r="A12" s="9"/>
      <c r="B12" s="9"/>
      <c r="C12" s="13">
        <v>6</v>
      </c>
      <c r="D12" s="84" t="s">
        <v>144</v>
      </c>
      <c r="E12" s="13" t="s">
        <v>145</v>
      </c>
      <c r="F12" s="13" t="s">
        <v>25</v>
      </c>
      <c r="G12" s="85">
        <v>72</v>
      </c>
      <c r="H12" s="85">
        <v>54</v>
      </c>
      <c r="I12" s="85">
        <v>18</v>
      </c>
      <c r="J12" s="13">
        <v>4</v>
      </c>
      <c r="K12" s="36"/>
      <c r="L12" s="36"/>
      <c r="M12" s="36"/>
      <c r="N12" s="102">
        <v>4</v>
      </c>
      <c r="O12" s="36"/>
      <c r="P12" s="36"/>
      <c r="Q12" s="36" t="s">
        <v>36</v>
      </c>
      <c r="R12" s="36"/>
      <c r="S12" s="13"/>
    </row>
    <row r="13" ht="24.75" customHeight="1" spans="1:19">
      <c r="A13" s="9"/>
      <c r="B13" s="9"/>
      <c r="C13" s="13">
        <v>7</v>
      </c>
      <c r="D13" s="84" t="s">
        <v>146</v>
      </c>
      <c r="E13" s="13" t="s">
        <v>147</v>
      </c>
      <c r="F13" s="13" t="s">
        <v>25</v>
      </c>
      <c r="G13" s="85">
        <v>72</v>
      </c>
      <c r="H13" s="85">
        <v>36</v>
      </c>
      <c r="I13" s="85">
        <v>36</v>
      </c>
      <c r="J13" s="13">
        <v>4</v>
      </c>
      <c r="K13" s="36"/>
      <c r="L13" s="102"/>
      <c r="M13" s="36"/>
      <c r="N13" s="102">
        <v>4</v>
      </c>
      <c r="O13" s="36"/>
      <c r="P13" s="36"/>
      <c r="Q13" s="36" t="s">
        <v>36</v>
      </c>
      <c r="R13" s="36" t="s">
        <v>141</v>
      </c>
      <c r="S13" s="13"/>
    </row>
    <row r="14" ht="24.75" customHeight="1" spans="1:19">
      <c r="A14" s="9"/>
      <c r="B14" s="9"/>
      <c r="C14" s="13">
        <v>8</v>
      </c>
      <c r="D14" s="84" t="s">
        <v>148</v>
      </c>
      <c r="E14" s="13" t="s">
        <v>149</v>
      </c>
      <c r="F14" s="13" t="s">
        <v>25</v>
      </c>
      <c r="G14" s="13">
        <v>72</v>
      </c>
      <c r="H14" s="13">
        <v>18</v>
      </c>
      <c r="I14" s="13">
        <v>54</v>
      </c>
      <c r="J14" s="13">
        <v>4</v>
      </c>
      <c r="K14" s="36"/>
      <c r="L14" s="36"/>
      <c r="M14" s="36"/>
      <c r="N14" s="36"/>
      <c r="O14" s="102">
        <v>4</v>
      </c>
      <c r="P14" s="36"/>
      <c r="Q14" s="36" t="s">
        <v>27</v>
      </c>
      <c r="R14" s="36"/>
      <c r="S14" s="13"/>
    </row>
    <row r="15" ht="24.75" customHeight="1" spans="1:19">
      <c r="A15" s="9"/>
      <c r="B15" s="9"/>
      <c r="C15" s="13">
        <v>9</v>
      </c>
      <c r="D15" s="84" t="s">
        <v>150</v>
      </c>
      <c r="E15" s="13" t="s">
        <v>151</v>
      </c>
      <c r="F15" s="13" t="s">
        <v>25</v>
      </c>
      <c r="G15" s="13">
        <v>60</v>
      </c>
      <c r="H15" s="13">
        <v>30</v>
      </c>
      <c r="I15" s="13">
        <v>30</v>
      </c>
      <c r="J15" s="13">
        <v>4</v>
      </c>
      <c r="K15" s="102">
        <v>4</v>
      </c>
      <c r="L15" s="36"/>
      <c r="M15" s="36"/>
      <c r="N15" s="36"/>
      <c r="O15" s="36"/>
      <c r="P15" s="36"/>
      <c r="Q15" s="36" t="s">
        <v>27</v>
      </c>
      <c r="R15" s="36"/>
      <c r="S15" s="13"/>
    </row>
    <row r="16" ht="24.75" customHeight="1" spans="1:19">
      <c r="A16" s="9"/>
      <c r="B16" s="9"/>
      <c r="C16" s="13">
        <v>10</v>
      </c>
      <c r="D16" s="84" t="s">
        <v>152</v>
      </c>
      <c r="E16" s="13" t="s">
        <v>153</v>
      </c>
      <c r="F16" s="13" t="s">
        <v>25</v>
      </c>
      <c r="G16" s="13">
        <v>64</v>
      </c>
      <c r="H16" s="13">
        <v>18</v>
      </c>
      <c r="I16" s="13">
        <v>46</v>
      </c>
      <c r="J16" s="13">
        <v>4</v>
      </c>
      <c r="K16" s="36"/>
      <c r="L16" s="102">
        <v>4</v>
      </c>
      <c r="M16" s="36"/>
      <c r="N16" s="36"/>
      <c r="O16" s="36"/>
      <c r="P16" s="36"/>
      <c r="Q16" s="36" t="s">
        <v>27</v>
      </c>
      <c r="R16" s="36"/>
      <c r="S16" s="13"/>
    </row>
    <row r="17" ht="24.75" customHeight="1" spans="1:19">
      <c r="A17" s="9"/>
      <c r="B17" s="9"/>
      <c r="C17" s="13">
        <v>11</v>
      </c>
      <c r="D17" s="84" t="s">
        <v>154</v>
      </c>
      <c r="E17" s="13" t="s">
        <v>155</v>
      </c>
      <c r="F17" s="13" t="s">
        <v>25</v>
      </c>
      <c r="G17" s="13">
        <v>64</v>
      </c>
      <c r="H17" s="13">
        <v>18</v>
      </c>
      <c r="I17" s="13">
        <v>46</v>
      </c>
      <c r="J17" s="13">
        <v>4</v>
      </c>
      <c r="K17" s="36"/>
      <c r="L17" s="36"/>
      <c r="M17" s="102">
        <v>4</v>
      </c>
      <c r="N17" s="36"/>
      <c r="O17" s="36"/>
      <c r="P17" s="36"/>
      <c r="Q17" s="36" t="s">
        <v>27</v>
      </c>
      <c r="R17" s="36"/>
      <c r="S17" s="13"/>
    </row>
    <row r="18" ht="24.75" customHeight="1" spans="1:19">
      <c r="A18" s="9"/>
      <c r="B18" s="9"/>
      <c r="C18" s="13">
        <v>12</v>
      </c>
      <c r="D18" s="84" t="s">
        <v>156</v>
      </c>
      <c r="E18" s="13" t="s">
        <v>157</v>
      </c>
      <c r="F18" s="13" t="s">
        <v>25</v>
      </c>
      <c r="G18" s="13">
        <v>108</v>
      </c>
      <c r="H18" s="13">
        <v>38</v>
      </c>
      <c r="I18" s="13">
        <v>70</v>
      </c>
      <c r="J18" s="13">
        <v>6</v>
      </c>
      <c r="K18" s="36"/>
      <c r="L18" s="102">
        <v>6</v>
      </c>
      <c r="M18" s="36"/>
      <c r="N18" s="36"/>
      <c r="O18" s="36"/>
      <c r="P18" s="36"/>
      <c r="Q18" s="36" t="s">
        <v>27</v>
      </c>
      <c r="R18" s="36" t="s">
        <v>141</v>
      </c>
      <c r="S18" s="13"/>
    </row>
    <row r="19" ht="24.75" customHeight="1" spans="1:19">
      <c r="A19" s="9"/>
      <c r="B19" s="9"/>
      <c r="C19" s="13">
        <v>13</v>
      </c>
      <c r="D19" s="86" t="s">
        <v>158</v>
      </c>
      <c r="E19" s="13" t="s">
        <v>159</v>
      </c>
      <c r="F19" s="13" t="s">
        <v>25</v>
      </c>
      <c r="G19" s="85">
        <v>64</v>
      </c>
      <c r="H19" s="85">
        <v>18</v>
      </c>
      <c r="I19" s="85">
        <v>46</v>
      </c>
      <c r="J19" s="13">
        <v>4</v>
      </c>
      <c r="K19" s="36"/>
      <c r="L19" s="36"/>
      <c r="M19" s="102">
        <v>4</v>
      </c>
      <c r="N19" s="102"/>
      <c r="O19" s="36"/>
      <c r="P19" s="36"/>
      <c r="Q19" s="36" t="s">
        <v>27</v>
      </c>
      <c r="R19" s="36"/>
      <c r="S19" s="13"/>
    </row>
    <row r="20" ht="24.75" customHeight="1" spans="1:19">
      <c r="A20" s="9"/>
      <c r="B20" s="9"/>
      <c r="C20" s="13">
        <v>14</v>
      </c>
      <c r="D20" s="86" t="s">
        <v>160</v>
      </c>
      <c r="E20" s="42" t="s">
        <v>161</v>
      </c>
      <c r="F20" s="42" t="s">
        <v>25</v>
      </c>
      <c r="G20" s="42">
        <v>72</v>
      </c>
      <c r="H20" s="42">
        <v>32</v>
      </c>
      <c r="I20" s="42">
        <v>40</v>
      </c>
      <c r="J20" s="42">
        <v>4</v>
      </c>
      <c r="K20" s="54"/>
      <c r="L20" s="54"/>
      <c r="M20" s="54"/>
      <c r="N20" s="54"/>
      <c r="O20" s="103">
        <v>4</v>
      </c>
      <c r="P20" s="54"/>
      <c r="Q20" s="42" t="s">
        <v>36</v>
      </c>
      <c r="R20" s="118" t="s">
        <v>141</v>
      </c>
      <c r="S20" s="13"/>
    </row>
    <row r="21" ht="24.75" customHeight="1" spans="1:19">
      <c r="A21" s="9"/>
      <c r="B21" s="9"/>
      <c r="C21" s="13">
        <v>15</v>
      </c>
      <c r="D21" s="87" t="s">
        <v>162</v>
      </c>
      <c r="E21" s="13" t="s">
        <v>163</v>
      </c>
      <c r="F21" s="13" t="s">
        <v>25</v>
      </c>
      <c r="G21" s="13">
        <v>36</v>
      </c>
      <c r="H21" s="13">
        <v>18</v>
      </c>
      <c r="I21" s="13">
        <v>18</v>
      </c>
      <c r="J21" s="13">
        <v>2</v>
      </c>
      <c r="K21" s="36"/>
      <c r="L21" s="102">
        <v>2</v>
      </c>
      <c r="M21" s="36"/>
      <c r="N21" s="36"/>
      <c r="O21" s="102"/>
      <c r="P21" s="36"/>
      <c r="Q21" s="36" t="s">
        <v>36</v>
      </c>
      <c r="R21" s="36"/>
      <c r="S21" s="13"/>
    </row>
    <row r="22" ht="24.75" customHeight="1" spans="1:19">
      <c r="A22" s="9"/>
      <c r="B22" s="9"/>
      <c r="C22" s="13">
        <v>16</v>
      </c>
      <c r="D22" s="87" t="s">
        <v>164</v>
      </c>
      <c r="E22" s="13" t="s">
        <v>165</v>
      </c>
      <c r="F22" s="13" t="s">
        <v>25</v>
      </c>
      <c r="G22" s="13">
        <v>60</v>
      </c>
      <c r="H22" s="13">
        <v>30</v>
      </c>
      <c r="I22" s="13">
        <v>30</v>
      </c>
      <c r="J22" s="13">
        <v>4</v>
      </c>
      <c r="K22" s="102">
        <v>4</v>
      </c>
      <c r="L22" s="36"/>
      <c r="M22" s="36"/>
      <c r="N22" s="36"/>
      <c r="O22" s="36"/>
      <c r="P22" s="36"/>
      <c r="Q22" s="36" t="s">
        <v>27</v>
      </c>
      <c r="R22" s="36"/>
      <c r="S22" s="13"/>
    </row>
    <row r="23" ht="24.75" customHeight="1" spans="1:19">
      <c r="A23" s="9"/>
      <c r="B23" s="9"/>
      <c r="C23" s="13">
        <v>17</v>
      </c>
      <c r="D23" s="84" t="s">
        <v>166</v>
      </c>
      <c r="E23" s="13" t="s">
        <v>167</v>
      </c>
      <c r="F23" s="13" t="s">
        <v>25</v>
      </c>
      <c r="G23" s="13">
        <v>72</v>
      </c>
      <c r="H23" s="13">
        <v>36</v>
      </c>
      <c r="I23" s="13">
        <v>36</v>
      </c>
      <c r="J23" s="13">
        <v>4</v>
      </c>
      <c r="K23" s="36"/>
      <c r="L23" s="36"/>
      <c r="M23" s="102"/>
      <c r="N23" s="102">
        <v>4</v>
      </c>
      <c r="O23" s="36"/>
      <c r="P23" s="36"/>
      <c r="Q23" s="36" t="s">
        <v>27</v>
      </c>
      <c r="R23" s="36"/>
      <c r="S23" s="13"/>
    </row>
    <row r="24" ht="21.75" customHeight="1" spans="1:19">
      <c r="A24" s="9"/>
      <c r="B24" s="9"/>
      <c r="C24" s="13">
        <v>18</v>
      </c>
      <c r="D24" s="84" t="s">
        <v>168</v>
      </c>
      <c r="E24" s="13" t="s">
        <v>169</v>
      </c>
      <c r="F24" s="13" t="s">
        <v>25</v>
      </c>
      <c r="G24" s="13">
        <v>72</v>
      </c>
      <c r="H24" s="13">
        <v>36</v>
      </c>
      <c r="I24" s="13">
        <v>36</v>
      </c>
      <c r="J24" s="13">
        <v>4</v>
      </c>
      <c r="K24" s="38"/>
      <c r="L24" s="39"/>
      <c r="M24" s="102">
        <v>4</v>
      </c>
      <c r="N24" s="36"/>
      <c r="O24" s="39"/>
      <c r="P24" s="39"/>
      <c r="Q24" s="36" t="s">
        <v>36</v>
      </c>
      <c r="R24" s="36" t="s">
        <v>141</v>
      </c>
      <c r="S24" s="13"/>
    </row>
    <row r="25" ht="21.75" customHeight="1" spans="1:19">
      <c r="A25" s="9"/>
      <c r="B25" s="9"/>
      <c r="C25" s="13">
        <v>19</v>
      </c>
      <c r="D25" s="84" t="s">
        <v>170</v>
      </c>
      <c r="E25" s="13" t="s">
        <v>171</v>
      </c>
      <c r="F25" s="13" t="s">
        <v>25</v>
      </c>
      <c r="G25" s="13">
        <v>36</v>
      </c>
      <c r="H25" s="13">
        <v>18</v>
      </c>
      <c r="I25" s="13">
        <v>18</v>
      </c>
      <c r="J25" s="13">
        <v>2</v>
      </c>
      <c r="K25" s="38"/>
      <c r="L25" s="39"/>
      <c r="M25" s="39"/>
      <c r="N25" s="39"/>
      <c r="O25" s="104">
        <v>2</v>
      </c>
      <c r="P25" s="39"/>
      <c r="Q25" s="15" t="s">
        <v>36</v>
      </c>
      <c r="R25" s="15"/>
      <c r="S25" s="13"/>
    </row>
    <row r="26" ht="21.75" customHeight="1" spans="1:19">
      <c r="A26" s="9"/>
      <c r="B26" s="88"/>
      <c r="C26" s="13">
        <v>20</v>
      </c>
      <c r="D26" s="84" t="s">
        <v>172</v>
      </c>
      <c r="E26" s="13" t="s">
        <v>173</v>
      </c>
      <c r="F26" s="13" t="s">
        <v>25</v>
      </c>
      <c r="G26" s="85">
        <v>30</v>
      </c>
      <c r="H26" s="85">
        <v>24</v>
      </c>
      <c r="I26" s="85">
        <v>6</v>
      </c>
      <c r="J26" s="13">
        <v>2</v>
      </c>
      <c r="K26" s="102">
        <v>2</v>
      </c>
      <c r="L26" s="39"/>
      <c r="M26" s="39"/>
      <c r="N26" s="39"/>
      <c r="O26" s="39"/>
      <c r="P26" s="39"/>
      <c r="Q26" s="15" t="s">
        <v>36</v>
      </c>
      <c r="R26" s="15"/>
      <c r="S26" s="13"/>
    </row>
    <row r="27" ht="21.75" customHeight="1" spans="1:19">
      <c r="A27" s="9"/>
      <c r="B27" s="88"/>
      <c r="C27" s="13">
        <v>21</v>
      </c>
      <c r="D27" s="89" t="s">
        <v>174</v>
      </c>
      <c r="E27" s="13" t="s">
        <v>175</v>
      </c>
      <c r="F27" s="13" t="s">
        <v>25</v>
      </c>
      <c r="G27" s="13">
        <v>72</v>
      </c>
      <c r="H27" s="13">
        <v>40</v>
      </c>
      <c r="I27" s="13">
        <v>32</v>
      </c>
      <c r="J27" s="5">
        <v>4</v>
      </c>
      <c r="K27" s="36"/>
      <c r="L27" s="36"/>
      <c r="M27" s="36"/>
      <c r="N27" s="36"/>
      <c r="O27" s="105">
        <v>4</v>
      </c>
      <c r="P27" s="36"/>
      <c r="Q27" s="50" t="s">
        <v>36</v>
      </c>
      <c r="R27" s="36" t="s">
        <v>141</v>
      </c>
      <c r="S27" s="13"/>
    </row>
    <row r="28" ht="21.75" customHeight="1" spans="1:19">
      <c r="A28" s="9"/>
      <c r="B28" s="88"/>
      <c r="C28" s="13">
        <v>22</v>
      </c>
      <c r="D28" s="84" t="s">
        <v>176</v>
      </c>
      <c r="E28" s="13" t="s">
        <v>177</v>
      </c>
      <c r="F28" s="13" t="s">
        <v>25</v>
      </c>
      <c r="G28" s="13">
        <v>36</v>
      </c>
      <c r="H28" s="13">
        <v>28</v>
      </c>
      <c r="I28" s="13">
        <v>8</v>
      </c>
      <c r="J28" s="13">
        <v>2</v>
      </c>
      <c r="K28" s="38"/>
      <c r="L28" s="106"/>
      <c r="M28" s="106"/>
      <c r="N28" s="107">
        <v>2</v>
      </c>
      <c r="O28" s="106"/>
      <c r="P28" s="39"/>
      <c r="Q28" s="15" t="s">
        <v>36</v>
      </c>
      <c r="R28" s="36" t="s">
        <v>141</v>
      </c>
      <c r="S28" s="13"/>
    </row>
    <row r="29" ht="21.75" customHeight="1" spans="1:19">
      <c r="A29" s="9"/>
      <c r="B29" s="11"/>
      <c r="C29" s="15" t="s">
        <v>91</v>
      </c>
      <c r="D29" s="15"/>
      <c r="E29" s="15"/>
      <c r="F29" s="15"/>
      <c r="G29" s="16">
        <f>SUM(G7:G28)</f>
        <v>1374</v>
      </c>
      <c r="H29" s="16">
        <f>SUM(H7:H28)</f>
        <v>658</v>
      </c>
      <c r="I29" s="16">
        <f>SUM(I7:I28)</f>
        <v>716</v>
      </c>
      <c r="J29" s="16">
        <f>SUM(J7:J28)</f>
        <v>80</v>
      </c>
      <c r="K29" s="106">
        <f>SUM(K7:K27)</f>
        <v>14</v>
      </c>
      <c r="L29" s="106">
        <f t="shared" ref="K29:O29" si="0">SUM(L7:L27)</f>
        <v>16</v>
      </c>
      <c r="M29" s="106">
        <f t="shared" si="0"/>
        <v>16</v>
      </c>
      <c r="N29" s="106">
        <f>SUM(N7:N28)</f>
        <v>18</v>
      </c>
      <c r="O29" s="106">
        <f t="shared" si="0"/>
        <v>16</v>
      </c>
      <c r="P29" s="39"/>
      <c r="Q29" s="15"/>
      <c r="R29" s="15"/>
      <c r="S29" s="13"/>
    </row>
    <row r="30" ht="21.75" customHeight="1" spans="1:19">
      <c r="A30" s="9"/>
      <c r="B30" s="5" t="s">
        <v>178</v>
      </c>
      <c r="C30" s="13">
        <v>1</v>
      </c>
      <c r="D30" s="90" t="s">
        <v>179</v>
      </c>
      <c r="E30" s="13" t="s">
        <v>180</v>
      </c>
      <c r="F30" s="13"/>
      <c r="G30" s="5">
        <v>72</v>
      </c>
      <c r="H30" s="5">
        <v>18</v>
      </c>
      <c r="I30" s="5">
        <v>54</v>
      </c>
      <c r="J30" s="5">
        <v>4</v>
      </c>
      <c r="K30" s="36"/>
      <c r="L30" s="36"/>
      <c r="M30" s="108" t="s">
        <v>31</v>
      </c>
      <c r="N30" s="36"/>
      <c r="O30" s="108"/>
      <c r="P30" s="36"/>
      <c r="Q30" s="119" t="s">
        <v>27</v>
      </c>
      <c r="R30" s="36"/>
      <c r="S30" s="13"/>
    </row>
    <row r="31" ht="21.75" customHeight="1" spans="1:19">
      <c r="A31" s="9"/>
      <c r="B31" s="9"/>
      <c r="C31" s="13">
        <v>2</v>
      </c>
      <c r="D31" s="90" t="s">
        <v>181</v>
      </c>
      <c r="E31" s="13" t="s">
        <v>182</v>
      </c>
      <c r="F31" s="13"/>
      <c r="G31" s="11"/>
      <c r="H31" s="11"/>
      <c r="I31" s="11"/>
      <c r="J31" s="109"/>
      <c r="K31" s="36"/>
      <c r="L31" s="36"/>
      <c r="M31" s="110"/>
      <c r="N31" s="36"/>
      <c r="O31" s="110"/>
      <c r="P31" s="36"/>
      <c r="Q31" s="120"/>
      <c r="R31" s="36"/>
      <c r="S31" s="13"/>
    </row>
    <row r="32" ht="21.75" customHeight="1" spans="1:19">
      <c r="A32" s="9"/>
      <c r="B32" s="9"/>
      <c r="C32" s="13">
        <v>3</v>
      </c>
      <c r="D32" s="90" t="s">
        <v>183</v>
      </c>
      <c r="E32" s="13" t="s">
        <v>184</v>
      </c>
      <c r="F32" s="13"/>
      <c r="G32" s="5">
        <v>72</v>
      </c>
      <c r="H32" s="5">
        <v>18</v>
      </c>
      <c r="I32" s="5">
        <v>54</v>
      </c>
      <c r="J32" s="5">
        <v>4</v>
      </c>
      <c r="K32" s="36"/>
      <c r="L32" s="36"/>
      <c r="M32" s="36"/>
      <c r="N32" s="108" t="s">
        <v>31</v>
      </c>
      <c r="O32" s="36"/>
      <c r="P32" s="36"/>
      <c r="Q32" s="119" t="s">
        <v>27</v>
      </c>
      <c r="R32" s="36"/>
      <c r="S32" s="13"/>
    </row>
    <row r="33" ht="21.75" customHeight="1" spans="1:19">
      <c r="A33" s="9"/>
      <c r="B33" s="9"/>
      <c r="C33" s="13">
        <v>4</v>
      </c>
      <c r="D33" s="90" t="s">
        <v>185</v>
      </c>
      <c r="E33" s="13" t="s">
        <v>186</v>
      </c>
      <c r="F33" s="13"/>
      <c r="G33" s="11"/>
      <c r="H33" s="11"/>
      <c r="I33" s="11"/>
      <c r="J33" s="109"/>
      <c r="K33" s="36"/>
      <c r="L33" s="36"/>
      <c r="M33" s="36"/>
      <c r="N33" s="110"/>
      <c r="O33" s="36"/>
      <c r="P33" s="36"/>
      <c r="Q33" s="120"/>
      <c r="R33" s="36"/>
      <c r="S33" s="13"/>
    </row>
    <row r="34" ht="21.75" customHeight="1" spans="1:19">
      <c r="A34" s="9"/>
      <c r="B34" s="9"/>
      <c r="C34" s="13">
        <v>5</v>
      </c>
      <c r="D34" s="84" t="s">
        <v>187</v>
      </c>
      <c r="E34" s="13" t="s">
        <v>188</v>
      </c>
      <c r="F34" s="13"/>
      <c r="G34" s="5">
        <v>72</v>
      </c>
      <c r="H34" s="5">
        <v>18</v>
      </c>
      <c r="I34" s="5">
        <v>54</v>
      </c>
      <c r="J34" s="5">
        <v>4</v>
      </c>
      <c r="K34" s="36"/>
      <c r="L34" s="36"/>
      <c r="M34" s="36"/>
      <c r="N34" s="36"/>
      <c r="O34" s="108" t="s">
        <v>31</v>
      </c>
      <c r="P34" s="36"/>
      <c r="Q34" s="119" t="s">
        <v>27</v>
      </c>
      <c r="R34" s="36"/>
      <c r="S34" s="13"/>
    </row>
    <row r="35" ht="21.75" customHeight="1" spans="1:19">
      <c r="A35" s="9"/>
      <c r="B35" s="9"/>
      <c r="C35" s="13">
        <v>6</v>
      </c>
      <c r="D35" s="91" t="s">
        <v>189</v>
      </c>
      <c r="E35" s="13" t="s">
        <v>190</v>
      </c>
      <c r="F35" s="13"/>
      <c r="G35" s="11"/>
      <c r="H35" s="11"/>
      <c r="I35" s="11"/>
      <c r="J35" s="109"/>
      <c r="K35" s="36"/>
      <c r="L35" s="36"/>
      <c r="M35" s="36"/>
      <c r="N35" s="36"/>
      <c r="O35" s="110"/>
      <c r="P35" s="36"/>
      <c r="Q35" s="120"/>
      <c r="R35" s="36"/>
      <c r="S35" s="13"/>
    </row>
    <row r="36" ht="24" customHeight="1" spans="1:19">
      <c r="A36" s="9"/>
      <c r="B36" s="92"/>
      <c r="C36" s="19" t="s">
        <v>91</v>
      </c>
      <c r="D36" s="20"/>
      <c r="E36" s="20"/>
      <c r="F36" s="21"/>
      <c r="G36" s="22">
        <f>SUM(G30:G35)</f>
        <v>216</v>
      </c>
      <c r="H36" s="22">
        <f>SUM(H30:H35)</f>
        <v>54</v>
      </c>
      <c r="I36" s="22">
        <f>SUM(I30:I35)</f>
        <v>162</v>
      </c>
      <c r="J36" s="22">
        <f>SUM(J30:J35)</f>
        <v>12</v>
      </c>
      <c r="K36" s="102">
        <v>0</v>
      </c>
      <c r="L36" s="102">
        <v>0</v>
      </c>
      <c r="M36" s="102">
        <v>4</v>
      </c>
      <c r="N36" s="102">
        <v>4</v>
      </c>
      <c r="O36" s="102">
        <v>4</v>
      </c>
      <c r="P36" s="102"/>
      <c r="Q36" s="13"/>
      <c r="R36" s="13"/>
      <c r="S36" s="44"/>
    </row>
    <row r="37" ht="19.5" customHeight="1" spans="1:19">
      <c r="A37" s="11"/>
      <c r="B37" s="19" t="s">
        <v>125</v>
      </c>
      <c r="C37" s="20"/>
      <c r="D37" s="20"/>
      <c r="E37" s="20"/>
      <c r="F37" s="21"/>
      <c r="G37" s="23">
        <f>G36+G29</f>
        <v>1590</v>
      </c>
      <c r="H37" s="23">
        <f>H36+H29</f>
        <v>712</v>
      </c>
      <c r="I37" s="23">
        <f>I29+I36</f>
        <v>878</v>
      </c>
      <c r="J37" s="23">
        <v>92</v>
      </c>
      <c r="K37" s="102">
        <v>14</v>
      </c>
      <c r="L37" s="102">
        <v>16</v>
      </c>
      <c r="M37" s="102">
        <v>20</v>
      </c>
      <c r="N37" s="102">
        <v>22</v>
      </c>
      <c r="O37" s="102">
        <v>20</v>
      </c>
      <c r="P37" s="104"/>
      <c r="Q37" s="15"/>
      <c r="R37" s="15"/>
      <c r="S37" s="44"/>
    </row>
    <row r="38" ht="19.5" customHeight="1" spans="1:19">
      <c r="A38" s="30"/>
      <c r="B38" s="93"/>
      <c r="C38" s="93"/>
      <c r="D38" s="94"/>
      <c r="E38" s="94"/>
      <c r="F38" s="94"/>
      <c r="G38" s="95"/>
      <c r="H38" s="95"/>
      <c r="I38" s="95"/>
      <c r="J38" s="95"/>
      <c r="K38" s="111"/>
      <c r="L38" s="111"/>
      <c r="M38" s="112"/>
      <c r="N38" s="112"/>
      <c r="O38" s="112"/>
      <c r="P38" s="113" t="s">
        <v>191</v>
      </c>
      <c r="Q38" s="113"/>
      <c r="R38" s="113"/>
      <c r="S38" s="113"/>
    </row>
    <row r="39" ht="24" customHeight="1" spans="1:19">
      <c r="A39" s="24"/>
      <c r="B39" s="96"/>
      <c r="C39" s="96"/>
      <c r="D39" s="30" t="s">
        <v>126</v>
      </c>
      <c r="E39" s="30"/>
      <c r="F39" s="30"/>
      <c r="G39" s="30"/>
      <c r="H39" s="30"/>
      <c r="I39" s="30"/>
      <c r="J39" s="30"/>
      <c r="K39" s="30"/>
      <c r="L39" s="30"/>
      <c r="M39" s="114"/>
      <c r="N39" s="114"/>
      <c r="O39" s="114"/>
      <c r="P39" s="30" t="s">
        <v>127</v>
      </c>
      <c r="Q39" s="30"/>
      <c r="R39" s="30"/>
      <c r="S39" s="121"/>
    </row>
    <row r="40" ht="41.25" customHeight="1" spans="1:19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1:19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</row>
  </sheetData>
  <mergeCells count="51">
    <mergeCell ref="A1:S1"/>
    <mergeCell ref="A2:E2"/>
    <mergeCell ref="N2:S2"/>
    <mergeCell ref="G3:I3"/>
    <mergeCell ref="K3:P3"/>
    <mergeCell ref="K4:L4"/>
    <mergeCell ref="M4:N4"/>
    <mergeCell ref="O4:P4"/>
    <mergeCell ref="C29:F29"/>
    <mergeCell ref="C36:F36"/>
    <mergeCell ref="B37:F37"/>
    <mergeCell ref="P38:S38"/>
    <mergeCell ref="D39:L39"/>
    <mergeCell ref="P39:R39"/>
    <mergeCell ref="A40:S40"/>
    <mergeCell ref="A41:S41"/>
    <mergeCell ref="A3:A6"/>
    <mergeCell ref="A7:A37"/>
    <mergeCell ref="B3:B6"/>
    <mergeCell ref="B7:B29"/>
    <mergeCell ref="B30:B35"/>
    <mergeCell ref="C3:C6"/>
    <mergeCell ref="D3:D6"/>
    <mergeCell ref="E3:E6"/>
    <mergeCell ref="F3:F6"/>
    <mergeCell ref="G4:G6"/>
    <mergeCell ref="G30:G31"/>
    <mergeCell ref="G32:G33"/>
    <mergeCell ref="G34:G35"/>
    <mergeCell ref="H4:H6"/>
    <mergeCell ref="H30:H31"/>
    <mergeCell ref="H32:H33"/>
    <mergeCell ref="H34:H35"/>
    <mergeCell ref="I4:I6"/>
    <mergeCell ref="I30:I31"/>
    <mergeCell ref="I32:I33"/>
    <mergeCell ref="I34:I35"/>
    <mergeCell ref="J3:J6"/>
    <mergeCell ref="J30:J31"/>
    <mergeCell ref="J32:J33"/>
    <mergeCell ref="J34:J35"/>
    <mergeCell ref="M30:M31"/>
    <mergeCell ref="N32:N33"/>
    <mergeCell ref="O30:O31"/>
    <mergeCell ref="O34:O35"/>
    <mergeCell ref="Q3:Q6"/>
    <mergeCell ref="Q30:Q31"/>
    <mergeCell ref="Q32:Q33"/>
    <mergeCell ref="Q34:Q35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A1:H15"/>
    </sheetView>
  </sheetViews>
  <sheetFormatPr defaultColWidth="9" defaultRowHeight="14.25" outlineLevelCol="7"/>
  <cols>
    <col min="1" max="4" width="9" style="67"/>
    <col min="5" max="5" width="12.625" style="67"/>
    <col min="6" max="6" width="9" style="67"/>
    <col min="7" max="7" width="12.625" style="67"/>
    <col min="8" max="16384" width="9" style="67"/>
  </cols>
  <sheetData>
    <row r="1" ht="15.75" spans="1:8">
      <c r="A1" s="68" t="s">
        <v>192</v>
      </c>
      <c r="B1" s="68"/>
      <c r="C1" s="68"/>
      <c r="D1" s="68"/>
      <c r="E1" s="68"/>
      <c r="F1" s="68"/>
      <c r="G1" s="68"/>
      <c r="H1" s="68"/>
    </row>
    <row r="2" ht="28.5" spans="1:8">
      <c r="A2" s="69" t="s">
        <v>193</v>
      </c>
      <c r="B2" s="69"/>
      <c r="C2" s="69"/>
      <c r="D2" s="70" t="s">
        <v>194</v>
      </c>
      <c r="E2" s="71" t="s">
        <v>195</v>
      </c>
      <c r="F2" s="70" t="s">
        <v>9</v>
      </c>
      <c r="G2" s="71" t="s">
        <v>195</v>
      </c>
      <c r="H2" s="70" t="s">
        <v>13</v>
      </c>
    </row>
    <row r="3" spans="1:8">
      <c r="A3" s="72" t="s">
        <v>132</v>
      </c>
      <c r="B3" s="69" t="s">
        <v>196</v>
      </c>
      <c r="C3" s="70" t="s">
        <v>197</v>
      </c>
      <c r="D3" s="70">
        <v>340</v>
      </c>
      <c r="E3" s="73">
        <f>D3/SUM($D$3:$D$10)</f>
        <v>0.128787878787879</v>
      </c>
      <c r="F3" s="72">
        <f>'[1]附件1 综合素质课教学进程表'!J30</f>
        <v>35</v>
      </c>
      <c r="G3" s="74">
        <f>F3/SUM($F$3:$F$10)</f>
        <v>0.243055555555556</v>
      </c>
      <c r="H3" s="70"/>
    </row>
    <row r="4" spans="1:8">
      <c r="A4" s="75"/>
      <c r="B4" s="69"/>
      <c r="C4" s="70" t="s">
        <v>16</v>
      </c>
      <c r="D4" s="70">
        <v>426</v>
      </c>
      <c r="E4" s="73">
        <f>D4/SUM($D$3:$D$10)</f>
        <v>0.161363636363636</v>
      </c>
      <c r="F4" s="76"/>
      <c r="G4" s="76"/>
      <c r="H4" s="70"/>
    </row>
    <row r="5" spans="1:8">
      <c r="A5" s="75"/>
      <c r="B5" s="69" t="s">
        <v>131</v>
      </c>
      <c r="C5" s="70" t="s">
        <v>197</v>
      </c>
      <c r="D5" s="70">
        <v>658</v>
      </c>
      <c r="E5" s="73">
        <f>D5/SUM($D$3:$D$10)</f>
        <v>0.249242424242424</v>
      </c>
      <c r="F5" s="72">
        <f>[1]专业课安排表!J28</f>
        <v>80</v>
      </c>
      <c r="G5" s="74">
        <f>F5/SUM($F$3:$F$10)</f>
        <v>0.555555555555556</v>
      </c>
      <c r="H5" s="70"/>
    </row>
    <row r="6" spans="1:8">
      <c r="A6" s="76"/>
      <c r="B6" s="69"/>
      <c r="C6" s="70" t="s">
        <v>16</v>
      </c>
      <c r="D6" s="70">
        <v>716</v>
      </c>
      <c r="E6" s="73">
        <f>D6/SUM($D$3:$D$10)</f>
        <v>0.271212121212121</v>
      </c>
      <c r="F6" s="76"/>
      <c r="G6" s="76"/>
      <c r="H6" s="70"/>
    </row>
    <row r="7" spans="1:8">
      <c r="A7" s="72" t="s">
        <v>92</v>
      </c>
      <c r="B7" s="69" t="s">
        <v>196</v>
      </c>
      <c r="C7" s="70" t="s">
        <v>197</v>
      </c>
      <c r="D7" s="70">
        <v>199</v>
      </c>
      <c r="E7" s="73">
        <f>D7/SUM($D$3:$D$10)</f>
        <v>0.0753787878787879</v>
      </c>
      <c r="F7" s="72">
        <f>'[1]附件1 综合素质课教学进程表'!J43</f>
        <v>17</v>
      </c>
      <c r="G7" s="74">
        <f>F7/SUM($F$3:$F$10)</f>
        <v>0.118055555555556</v>
      </c>
      <c r="H7" s="70"/>
    </row>
    <row r="8" spans="1:8">
      <c r="A8" s="75"/>
      <c r="B8" s="69"/>
      <c r="C8" s="70" t="s">
        <v>16</v>
      </c>
      <c r="D8" s="70">
        <f>'[1]附件1 综合素质课教学进程表'!I43</f>
        <v>85</v>
      </c>
      <c r="E8" s="73">
        <f>D8/SUM($D$3:$D$10)</f>
        <v>0.0321969696969697</v>
      </c>
      <c r="F8" s="76"/>
      <c r="G8" s="76"/>
      <c r="H8" s="70"/>
    </row>
    <row r="9" spans="1:8">
      <c r="A9" s="75"/>
      <c r="B9" s="69" t="s">
        <v>131</v>
      </c>
      <c r="C9" s="70" t="s">
        <v>197</v>
      </c>
      <c r="D9" s="70">
        <v>54</v>
      </c>
      <c r="E9" s="73">
        <f>D9/SUM($D$3:$D$10)</f>
        <v>0.0204545454545455</v>
      </c>
      <c r="F9" s="72">
        <f>[1]专业课安排表!J35</f>
        <v>12</v>
      </c>
      <c r="G9" s="74">
        <f>F9/SUM($F$3:$F$10)</f>
        <v>0.0833333333333333</v>
      </c>
      <c r="H9" s="70"/>
    </row>
    <row r="10" spans="1:8">
      <c r="A10" s="76"/>
      <c r="B10" s="69"/>
      <c r="C10" s="70" t="s">
        <v>16</v>
      </c>
      <c r="D10" s="70">
        <v>162</v>
      </c>
      <c r="E10" s="73">
        <f>D10/SUM($D$3:$D$10)</f>
        <v>0.0613636363636364</v>
      </c>
      <c r="F10" s="76"/>
      <c r="G10" s="76"/>
      <c r="H10" s="70"/>
    </row>
    <row r="11" spans="1:8">
      <c r="A11" s="69" t="s">
        <v>125</v>
      </c>
      <c r="B11" s="69"/>
      <c r="C11" s="69"/>
      <c r="D11" s="70">
        <f>SUM(D3:D10)</f>
        <v>2640</v>
      </c>
      <c r="E11" s="70"/>
      <c r="F11" s="70">
        <f>SUM(F3:F10)</f>
        <v>144</v>
      </c>
      <c r="G11" s="70"/>
      <c r="H11" s="70"/>
    </row>
    <row r="12" spans="1:8">
      <c r="A12" s="69" t="s">
        <v>198</v>
      </c>
      <c r="B12" s="69"/>
      <c r="C12" s="70" t="s">
        <v>199</v>
      </c>
      <c r="D12" s="70">
        <f>D3+D5+D7+D9</f>
        <v>1251</v>
      </c>
      <c r="E12" s="77">
        <f>D12/D14</f>
        <v>0.473863636363636</v>
      </c>
      <c r="F12" s="78"/>
      <c r="G12" s="79"/>
      <c r="H12" s="70"/>
    </row>
    <row r="13" spans="1:8">
      <c r="A13" s="69"/>
      <c r="B13" s="69"/>
      <c r="C13" s="70" t="s">
        <v>200</v>
      </c>
      <c r="D13" s="70">
        <f>D4+D6+D8+D10</f>
        <v>1389</v>
      </c>
      <c r="E13" s="77">
        <f>D13/D14</f>
        <v>0.526136363636364</v>
      </c>
      <c r="F13" s="78"/>
      <c r="G13" s="79"/>
      <c r="H13" s="70"/>
    </row>
    <row r="14" spans="1:8">
      <c r="A14" s="80" t="s">
        <v>201</v>
      </c>
      <c r="B14" s="80"/>
      <c r="C14" s="80"/>
      <c r="D14" s="81">
        <f>SUM(D12:D13)</f>
        <v>2640</v>
      </c>
      <c r="E14" s="82">
        <v>1</v>
      </c>
      <c r="F14" s="81">
        <f>SUM(F3:F10)</f>
        <v>144</v>
      </c>
      <c r="G14" s="82">
        <v>1</v>
      </c>
      <c r="H14" s="81"/>
    </row>
    <row r="15" spans="6:8">
      <c r="F15" s="83" t="s">
        <v>191</v>
      </c>
      <c r="G15" s="83"/>
      <c r="H15" s="83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tabSelected="1" zoomScale="115" zoomScaleNormal="115" workbookViewId="0">
      <selection activeCell="C6" sqref="C6"/>
    </sheetView>
  </sheetViews>
  <sheetFormatPr defaultColWidth="9" defaultRowHeight="14.25"/>
  <cols>
    <col min="1" max="1" width="4.6" customWidth="1"/>
    <col min="2" max="2" width="3.26666666666667" customWidth="1"/>
    <col min="3" max="3" width="10.6" customWidth="1"/>
    <col min="4" max="4" width="13.4" customWidth="1"/>
    <col min="5" max="5" width="7.26666666666667" customWidth="1"/>
    <col min="6" max="6" width="4.4" customWidth="1"/>
    <col min="7" max="7" width="5.26666666666667" customWidth="1"/>
    <col min="8" max="13" width="4.86666666666667" style="46" customWidth="1"/>
    <col min="14" max="15" width="4.86666666666667" customWidth="1"/>
    <col min="16" max="16" width="6.86666666666667" customWidth="1"/>
  </cols>
  <sheetData>
    <row r="1" ht="18.75" spans="1:16">
      <c r="A1" s="47" t="s">
        <v>202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>
      <c r="A2" s="48" t="s">
        <v>1</v>
      </c>
      <c r="B2" s="48"/>
      <c r="C2" s="48"/>
      <c r="D2" s="48"/>
      <c r="E2" s="48"/>
      <c r="F2" s="49"/>
      <c r="G2" s="49"/>
      <c r="H2" s="49"/>
      <c r="I2" s="57"/>
      <c r="J2" s="57"/>
      <c r="K2" s="63">
        <v>44853</v>
      </c>
      <c r="L2" s="57"/>
      <c r="M2" s="57"/>
      <c r="N2" s="57"/>
      <c r="O2" s="57"/>
      <c r="P2" s="57"/>
    </row>
    <row r="3" customHeight="1" spans="1:16">
      <c r="A3" s="50" t="s">
        <v>193</v>
      </c>
      <c r="B3" s="42" t="s">
        <v>203</v>
      </c>
      <c r="C3" s="42" t="s">
        <v>6</v>
      </c>
      <c r="D3" s="51" t="s">
        <v>204</v>
      </c>
      <c r="E3" s="51" t="s">
        <v>7</v>
      </c>
      <c r="F3" s="42" t="s">
        <v>9</v>
      </c>
      <c r="G3" s="42" t="s">
        <v>205</v>
      </c>
      <c r="H3" s="42" t="s">
        <v>10</v>
      </c>
      <c r="I3" s="42"/>
      <c r="J3" s="42"/>
      <c r="K3" s="42"/>
      <c r="L3" s="42"/>
      <c r="M3" s="42"/>
      <c r="N3" s="64" t="s">
        <v>11</v>
      </c>
      <c r="O3" s="64" t="s">
        <v>130</v>
      </c>
      <c r="P3" s="42" t="s">
        <v>13</v>
      </c>
    </row>
    <row r="4" customHeight="1" spans="1:16">
      <c r="A4" s="52"/>
      <c r="B4" s="42"/>
      <c r="C4" s="42"/>
      <c r="D4" s="51"/>
      <c r="E4" s="51"/>
      <c r="F4" s="42"/>
      <c r="G4" s="42"/>
      <c r="H4" s="42" t="s">
        <v>17</v>
      </c>
      <c r="I4" s="42"/>
      <c r="J4" s="42" t="s">
        <v>18</v>
      </c>
      <c r="K4" s="42"/>
      <c r="L4" s="42" t="s">
        <v>19</v>
      </c>
      <c r="M4" s="42"/>
      <c r="N4" s="64"/>
      <c r="O4" s="64"/>
      <c r="P4" s="42"/>
    </row>
    <row r="5" spans="1:16">
      <c r="A5" s="52"/>
      <c r="B5" s="42"/>
      <c r="C5" s="42"/>
      <c r="D5" s="51"/>
      <c r="E5" s="51"/>
      <c r="F5" s="42"/>
      <c r="G5" s="42"/>
      <c r="H5" s="42">
        <v>1</v>
      </c>
      <c r="I5" s="42">
        <v>2</v>
      </c>
      <c r="J5" s="42">
        <v>3</v>
      </c>
      <c r="K5" s="42">
        <v>4</v>
      </c>
      <c r="L5" s="42">
        <v>5</v>
      </c>
      <c r="M5" s="42">
        <v>6</v>
      </c>
      <c r="N5" s="64"/>
      <c r="O5" s="64"/>
      <c r="P5" s="42"/>
    </row>
    <row r="6" ht="42.75" customHeight="1" spans="1:16">
      <c r="A6" s="50" t="s">
        <v>206</v>
      </c>
      <c r="B6" s="42">
        <v>1</v>
      </c>
      <c r="C6" s="42" t="s">
        <v>82</v>
      </c>
      <c r="D6" s="42" t="s">
        <v>81</v>
      </c>
      <c r="E6" s="53" t="s">
        <v>25</v>
      </c>
      <c r="F6" s="42">
        <v>4</v>
      </c>
      <c r="G6" s="42">
        <v>2</v>
      </c>
      <c r="H6" s="54"/>
      <c r="I6" s="54"/>
      <c r="J6" s="54"/>
      <c r="K6" s="54" t="s">
        <v>83</v>
      </c>
      <c r="L6" s="54"/>
      <c r="M6" s="54"/>
      <c r="N6" s="42" t="s">
        <v>207</v>
      </c>
      <c r="O6" s="42" t="s">
        <v>208</v>
      </c>
      <c r="P6" s="42"/>
    </row>
    <row r="7" ht="24.75" customHeight="1" spans="1:16">
      <c r="A7" s="52"/>
      <c r="B7" s="42" t="s">
        <v>91</v>
      </c>
      <c r="C7" s="42"/>
      <c r="D7" s="42"/>
      <c r="E7" s="55"/>
      <c r="F7" s="42"/>
      <c r="G7" s="42"/>
      <c r="H7" s="54"/>
      <c r="I7" s="54"/>
      <c r="J7" s="54"/>
      <c r="K7" s="54"/>
      <c r="L7" s="54"/>
      <c r="M7" s="54"/>
      <c r="N7" s="42"/>
      <c r="O7" s="42"/>
      <c r="P7" s="42"/>
    </row>
    <row r="8" ht="42.75" customHeight="1" spans="1:16">
      <c r="A8" s="52" t="s">
        <v>209</v>
      </c>
      <c r="B8" s="55">
        <v>1</v>
      </c>
      <c r="C8" s="42" t="s">
        <v>89</v>
      </c>
      <c r="D8" s="42" t="s">
        <v>88</v>
      </c>
      <c r="E8" s="53" t="s">
        <v>25</v>
      </c>
      <c r="F8" s="42">
        <v>4</v>
      </c>
      <c r="G8" s="42">
        <v>4</v>
      </c>
      <c r="H8" s="56"/>
      <c r="I8" s="54"/>
      <c r="J8" s="54"/>
      <c r="K8" s="54"/>
      <c r="L8" s="54" t="s">
        <v>90</v>
      </c>
      <c r="M8" s="54"/>
      <c r="N8" s="42" t="s">
        <v>207</v>
      </c>
      <c r="O8" s="42" t="s">
        <v>210</v>
      </c>
      <c r="P8" s="42"/>
    </row>
    <row r="9" ht="24.75" customHeight="1" spans="1:16">
      <c r="A9" s="52"/>
      <c r="B9" s="42" t="s">
        <v>91</v>
      </c>
      <c r="C9" s="42"/>
      <c r="D9" s="42"/>
      <c r="E9" s="42"/>
      <c r="F9" s="42"/>
      <c r="G9" s="42"/>
      <c r="H9" s="54"/>
      <c r="I9" s="54"/>
      <c r="J9" s="54"/>
      <c r="K9" s="54"/>
      <c r="L9" s="54"/>
      <c r="M9" s="54"/>
      <c r="N9" s="42"/>
      <c r="O9" s="54"/>
      <c r="P9" s="42"/>
    </row>
    <row r="10" ht="19.5" customHeight="1" spans="1:16">
      <c r="A10" s="57"/>
      <c r="B10" s="58"/>
      <c r="C10" s="58"/>
      <c r="D10" s="58"/>
      <c r="E10" s="58"/>
      <c r="F10" s="58"/>
      <c r="G10" s="59"/>
      <c r="H10" s="58"/>
      <c r="I10" s="58"/>
      <c r="J10" s="58"/>
      <c r="K10" s="58"/>
      <c r="L10" s="58"/>
      <c r="M10" s="65" t="s">
        <v>191</v>
      </c>
      <c r="N10" s="65"/>
      <c r="O10" s="65"/>
      <c r="P10" s="65"/>
    </row>
    <row r="11" ht="24" customHeight="1" spans="1:16">
      <c r="A11" s="60"/>
      <c r="B11" s="60"/>
      <c r="C11" s="60"/>
      <c r="D11" s="57" t="s">
        <v>126</v>
      </c>
      <c r="E11" s="57"/>
      <c r="F11" s="57"/>
      <c r="G11" s="57"/>
      <c r="H11" s="57"/>
      <c r="I11" s="57"/>
      <c r="J11" s="57"/>
      <c r="K11" s="57"/>
      <c r="L11" s="57"/>
      <c r="M11" s="57" t="s">
        <v>211</v>
      </c>
      <c r="N11" s="57"/>
      <c r="O11" s="57"/>
      <c r="P11" s="66"/>
    </row>
    <row r="12" ht="21" customHeight="1" spans="1:16">
      <c r="A12" s="61" t="s">
        <v>212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</row>
    <row r="13" spans="1:16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</row>
  </sheetData>
  <mergeCells count="26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4.25"/>
  <cols>
    <col min="1" max="1" width="3.13333333333333" customWidth="1"/>
    <col min="2" max="3" width="3.26666666666667" customWidth="1"/>
    <col min="4" max="4" width="21.7333333333333" customWidth="1"/>
    <col min="5" max="5" width="7.6" customWidth="1"/>
    <col min="6" max="6" width="2.46666666666667" customWidth="1"/>
    <col min="7" max="10" width="4.26666666666667" customWidth="1"/>
    <col min="11" max="16" width="5" style="1" customWidth="1"/>
    <col min="17" max="17" width="3.46666666666667" customWidth="1"/>
    <col min="18" max="18" width="2.73333333333333" customWidth="1"/>
    <col min="19" max="19" width="20.8666666666667" customWidth="1"/>
  </cols>
  <sheetData>
    <row r="1" ht="18.75" spans="1:19">
      <c r="A1" s="2" t="s">
        <v>213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214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215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130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216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42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217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42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42" t="s">
        <v>36</v>
      </c>
      <c r="R10" s="36"/>
      <c r="S10" s="13" t="s">
        <v>218</v>
      </c>
    </row>
    <row r="11" ht="28.5" customHeight="1" spans="1:19">
      <c r="A11" s="9"/>
      <c r="B11" s="9"/>
      <c r="C11" s="13">
        <v>5</v>
      </c>
      <c r="D11" s="13" t="s">
        <v>219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42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56</v>
      </c>
      <c r="E12" s="13" t="s">
        <v>57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220</v>
      </c>
    </row>
    <row r="13" ht="19.5" customHeight="1" spans="1:19">
      <c r="A13" s="9"/>
      <c r="B13" s="9"/>
      <c r="C13" s="13">
        <v>7</v>
      </c>
      <c r="D13" s="13" t="s">
        <v>59</v>
      </c>
      <c r="E13" s="13" t="s">
        <v>60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220</v>
      </c>
    </row>
    <row r="14" ht="19.5" customHeight="1" spans="1:19">
      <c r="A14" s="9"/>
      <c r="B14" s="9"/>
      <c r="C14" s="13">
        <v>8</v>
      </c>
      <c r="D14" s="13" t="s">
        <v>61</v>
      </c>
      <c r="E14" s="13" t="s">
        <v>62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220</v>
      </c>
    </row>
    <row r="15" ht="19.5" customHeight="1" spans="1:19">
      <c r="A15" s="9"/>
      <c r="B15" s="9"/>
      <c r="C15" s="13">
        <v>9</v>
      </c>
      <c r="D15" s="13" t="s">
        <v>63</v>
      </c>
      <c r="E15" s="13" t="s">
        <v>64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220</v>
      </c>
    </row>
    <row r="16" ht="19.5" customHeight="1" spans="1:19">
      <c r="A16" s="9"/>
      <c r="B16" s="9"/>
      <c r="C16" s="13">
        <v>10</v>
      </c>
      <c r="D16" s="13" t="s">
        <v>46</v>
      </c>
      <c r="E16" s="13" t="s">
        <v>47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49</v>
      </c>
      <c r="E17" s="13" t="s">
        <v>50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51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52</v>
      </c>
      <c r="E18" s="13" t="s">
        <v>53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51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54</v>
      </c>
      <c r="E19" s="13" t="s">
        <v>55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51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65</v>
      </c>
      <c r="E20" s="13" t="s">
        <v>66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221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68</v>
      </c>
      <c r="E21" s="13" t="s">
        <v>69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221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70</v>
      </c>
      <c r="E22" s="13" t="s">
        <v>71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221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72</v>
      </c>
      <c r="E23" s="13" t="s">
        <v>73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221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222</v>
      </c>
      <c r="E24" s="13" t="s">
        <v>223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221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98</v>
      </c>
      <c r="E25" s="13" t="s">
        <v>99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100</v>
      </c>
      <c r="L25" s="36"/>
      <c r="M25" s="36"/>
      <c r="N25" s="36"/>
      <c r="O25" s="36"/>
      <c r="P25" s="36"/>
      <c r="Q25" s="36"/>
      <c r="R25" s="36"/>
      <c r="S25" s="13" t="s">
        <v>224</v>
      </c>
    </row>
    <row r="26" ht="19.5" customHeight="1" spans="1:19">
      <c r="A26" s="9"/>
      <c r="B26" s="9"/>
      <c r="C26" s="13">
        <v>20</v>
      </c>
      <c r="D26" s="13" t="s">
        <v>93</v>
      </c>
      <c r="E26" s="13" t="s">
        <v>94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225</v>
      </c>
    </row>
    <row r="27" ht="19.5" customHeight="1" spans="1:19">
      <c r="A27" s="9"/>
      <c r="B27" s="9"/>
      <c r="C27" s="13">
        <v>21</v>
      </c>
      <c r="D27" s="13" t="s">
        <v>96</v>
      </c>
      <c r="E27" s="13" t="s">
        <v>97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225</v>
      </c>
    </row>
    <row r="28" ht="19.5" customHeight="1" spans="1:19">
      <c r="A28" s="9"/>
      <c r="B28" s="9"/>
      <c r="C28" s="13">
        <v>22</v>
      </c>
      <c r="D28" s="13" t="s">
        <v>102</v>
      </c>
      <c r="E28" s="13" t="s">
        <v>103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42" t="s">
        <v>36</v>
      </c>
      <c r="R28" s="36"/>
      <c r="S28" s="13" t="s">
        <v>104</v>
      </c>
    </row>
    <row r="29" ht="19.5" customHeight="1" spans="1:19">
      <c r="A29" s="9"/>
      <c r="B29" s="9"/>
      <c r="C29" s="13">
        <v>23</v>
      </c>
      <c r="D29" s="13" t="s">
        <v>105</v>
      </c>
      <c r="E29" s="13" t="s">
        <v>106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42" t="s">
        <v>36</v>
      </c>
      <c r="R29" s="36"/>
      <c r="S29" s="13" t="s">
        <v>104</v>
      </c>
    </row>
    <row r="30" ht="19.5" customHeight="1" spans="1:19">
      <c r="A30" s="9"/>
      <c r="B30" s="9"/>
      <c r="C30" s="13">
        <v>24</v>
      </c>
      <c r="D30" s="13" t="s">
        <v>77</v>
      </c>
      <c r="E30" s="13" t="s">
        <v>78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79</v>
      </c>
      <c r="L30" s="36"/>
      <c r="M30" s="36"/>
      <c r="N30" s="36"/>
      <c r="O30" s="36"/>
      <c r="P30" s="36"/>
      <c r="Q30" s="36"/>
      <c r="R30" s="36"/>
      <c r="S30" s="13" t="s">
        <v>226</v>
      </c>
    </row>
    <row r="31" ht="19.5" customHeight="1" spans="1:19">
      <c r="A31" s="9"/>
      <c r="B31" s="9"/>
      <c r="C31" s="13">
        <v>25</v>
      </c>
      <c r="D31" s="13" t="s">
        <v>107</v>
      </c>
      <c r="E31" s="13" t="s">
        <v>108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227</v>
      </c>
      <c r="E32" s="13" t="s">
        <v>228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42" t="s">
        <v>36</v>
      </c>
      <c r="R32" s="36"/>
      <c r="S32" s="13" t="s">
        <v>229</v>
      </c>
    </row>
    <row r="33" ht="19.5" customHeight="1" spans="1:19">
      <c r="A33" s="9"/>
      <c r="B33" s="9"/>
      <c r="C33" s="13">
        <v>27</v>
      </c>
      <c r="D33" s="13" t="s">
        <v>230</v>
      </c>
      <c r="E33" s="13" t="s">
        <v>231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42" t="s">
        <v>36</v>
      </c>
      <c r="R33" s="36"/>
      <c r="S33" s="13" t="s">
        <v>229</v>
      </c>
    </row>
    <row r="34" ht="19.5" customHeight="1" spans="1:19">
      <c r="A34" s="9"/>
      <c r="B34" s="9"/>
      <c r="C34" s="13">
        <v>28</v>
      </c>
      <c r="D34" s="13" t="s">
        <v>232</v>
      </c>
      <c r="E34" s="13" t="s">
        <v>233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42" t="s">
        <v>36</v>
      </c>
      <c r="R34" s="36"/>
      <c r="S34" s="13" t="s">
        <v>229</v>
      </c>
    </row>
    <row r="35" ht="19.5" customHeight="1" spans="1:19">
      <c r="A35" s="9"/>
      <c r="B35" s="9"/>
      <c r="C35" s="13">
        <v>29</v>
      </c>
      <c r="D35" s="13" t="s">
        <v>234</v>
      </c>
      <c r="E35" s="13" t="s">
        <v>235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42" t="s">
        <v>36</v>
      </c>
      <c r="R35" s="36"/>
      <c r="S35" s="13" t="s">
        <v>229</v>
      </c>
    </row>
    <row r="36" ht="19.5" customHeight="1" spans="1:19">
      <c r="A36" s="9"/>
      <c r="B36" s="9"/>
      <c r="C36" s="13">
        <v>30</v>
      </c>
      <c r="D36" s="13" t="s">
        <v>236</v>
      </c>
      <c r="E36" s="13" t="s">
        <v>237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/>
      <c r="R36" s="36"/>
      <c r="S36" s="13" t="s">
        <v>229</v>
      </c>
    </row>
    <row r="37" ht="19.5" customHeight="1" spans="1:19">
      <c r="A37" s="9"/>
      <c r="B37" s="9"/>
      <c r="C37" s="13">
        <v>31</v>
      </c>
      <c r="D37" s="13" t="s">
        <v>238</v>
      </c>
      <c r="E37" s="13" t="s">
        <v>239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111</v>
      </c>
      <c r="M37" s="36"/>
      <c r="N37" s="36"/>
      <c r="O37" s="36"/>
      <c r="P37" s="36"/>
      <c r="Q37" s="36"/>
      <c r="R37" s="36"/>
      <c r="S37" s="13" t="s">
        <v>229</v>
      </c>
    </row>
    <row r="38" ht="19.5" customHeight="1" spans="1:19">
      <c r="A38" s="9"/>
      <c r="B38" s="9"/>
      <c r="C38" s="13">
        <v>32</v>
      </c>
      <c r="D38" s="13" t="s">
        <v>240</v>
      </c>
      <c r="E38" s="13" t="s">
        <v>241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P38" s="36"/>
      <c r="Q38" s="36"/>
      <c r="R38" s="36"/>
      <c r="S38" s="13" t="s">
        <v>229</v>
      </c>
    </row>
    <row r="39" ht="19.5" customHeight="1" spans="1:19">
      <c r="A39" s="9"/>
      <c r="B39" s="9"/>
      <c r="C39" s="13">
        <v>33</v>
      </c>
      <c r="D39" s="13" t="s">
        <v>242</v>
      </c>
      <c r="E39" s="13" t="s">
        <v>243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111</v>
      </c>
      <c r="M39" s="36"/>
      <c r="N39" s="36"/>
      <c r="O39" s="36"/>
      <c r="P39" s="36"/>
      <c r="Q39" s="36"/>
      <c r="R39" s="36"/>
      <c r="S39" s="13" t="s">
        <v>229</v>
      </c>
    </row>
    <row r="40" ht="19.5" customHeight="1" spans="1:19">
      <c r="A40" s="9"/>
      <c r="B40" s="9"/>
      <c r="C40" s="13">
        <v>34</v>
      </c>
      <c r="D40" s="13" t="s">
        <v>244</v>
      </c>
      <c r="E40" s="13" t="s">
        <v>245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42" t="s">
        <v>36</v>
      </c>
      <c r="R40" s="36"/>
      <c r="S40" s="13" t="s">
        <v>229</v>
      </c>
    </row>
    <row r="41" ht="19.5" customHeight="1" spans="1:19">
      <c r="A41" s="9"/>
      <c r="B41" s="9"/>
      <c r="C41" s="13">
        <v>35</v>
      </c>
      <c r="D41" s="13" t="s">
        <v>246</v>
      </c>
      <c r="E41" s="13" t="s">
        <v>247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42" t="s">
        <v>36</v>
      </c>
      <c r="R41" s="36"/>
      <c r="S41" s="13" t="s">
        <v>229</v>
      </c>
    </row>
    <row r="42" ht="19.5" customHeight="1" spans="1:19">
      <c r="A42" s="9"/>
      <c r="B42" s="9"/>
      <c r="C42" s="13">
        <v>36</v>
      </c>
      <c r="D42" s="13" t="s">
        <v>248</v>
      </c>
      <c r="E42" s="13" t="s">
        <v>249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42" t="s">
        <v>36</v>
      </c>
      <c r="R42" s="36"/>
      <c r="S42" s="13" t="s">
        <v>229</v>
      </c>
    </row>
    <row r="43" ht="19.5" customHeight="1" spans="1:19">
      <c r="A43" s="9"/>
      <c r="B43" s="9"/>
      <c r="C43" s="13">
        <v>37</v>
      </c>
      <c r="D43" s="13" t="s">
        <v>250</v>
      </c>
      <c r="E43" s="13" t="s">
        <v>122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111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81</v>
      </c>
      <c r="E44" s="13" t="s">
        <v>82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83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84</v>
      </c>
      <c r="E45" s="13" t="s">
        <v>85</v>
      </c>
      <c r="F45" s="13" t="s">
        <v>86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251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252</v>
      </c>
      <c r="E46" s="13" t="s">
        <v>89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90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91</v>
      </c>
      <c r="D47" s="15"/>
      <c r="E47" s="15"/>
      <c r="F47" s="15"/>
      <c r="G47" s="16">
        <f>SUM(G7:G46)-SUM(G16:G19)-G45-G46-G25</f>
        <v>935</v>
      </c>
      <c r="H47" s="16">
        <f>SUM(H7:H46)-SUM(H16:H19)-H45-H46-H25</f>
        <v>626</v>
      </c>
      <c r="I47" s="16">
        <f>SUM(I7:I46)-SUM(I16:I19)-I45-I46-I25</f>
        <v>303</v>
      </c>
      <c r="J47" s="16">
        <f>SUM(J7:J46)-SUM(J16:J19)-J45-J46-J25</f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92</v>
      </c>
      <c r="C48" s="17" t="s">
        <v>253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3"/>
    </row>
    <row r="49" spans="1:19">
      <c r="A49" s="9"/>
      <c r="B49" s="9"/>
      <c r="C49" s="19" t="s">
        <v>91</v>
      </c>
      <c r="D49" s="20"/>
      <c r="E49" s="20"/>
      <c r="F49" s="21"/>
      <c r="G49" s="22">
        <v>32</v>
      </c>
      <c r="H49" s="22">
        <v>32</v>
      </c>
      <c r="I49" s="22">
        <v>0</v>
      </c>
      <c r="J49" s="40">
        <v>2</v>
      </c>
      <c r="K49" s="36"/>
      <c r="L49" s="36"/>
      <c r="M49" s="36"/>
      <c r="N49" s="36"/>
      <c r="O49" s="36"/>
      <c r="P49" s="36"/>
      <c r="Q49" s="13"/>
      <c r="R49" s="13"/>
      <c r="S49" s="44"/>
    </row>
    <row r="50" spans="1:19">
      <c r="A50" s="11"/>
      <c r="B50" s="19" t="s">
        <v>125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4"/>
    </row>
    <row r="51" spans="1:19">
      <c r="A51" s="24"/>
      <c r="B51" s="24"/>
      <c r="C51" s="24"/>
      <c r="D51" s="25" t="s">
        <v>126</v>
      </c>
      <c r="E51" s="25"/>
      <c r="F51" s="25"/>
      <c r="G51" s="25"/>
      <c r="H51" s="25"/>
      <c r="I51" s="25"/>
      <c r="J51" s="25"/>
      <c r="K51" s="25"/>
      <c r="L51" s="25"/>
      <c r="M51" s="41"/>
      <c r="N51" s="41"/>
      <c r="O51" s="41"/>
      <c r="P51" s="25" t="s">
        <v>211</v>
      </c>
      <c r="Q51" s="25"/>
      <c r="R51" s="25"/>
      <c r="S51" s="45"/>
    </row>
    <row r="52" ht="42.75" customHeight="1" spans="1:19">
      <c r="A52" s="26" t="s">
        <v>254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专业课安排表</vt:lpstr>
      <vt:lpstr>理论与实践教学分配比例表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可爱的果 </cp:lastModifiedBy>
  <dcterms:created xsi:type="dcterms:W3CDTF">2022-07-01T06:50:00Z</dcterms:created>
  <cp:lastPrinted>2022-09-20T03:14:00Z</cp:lastPrinted>
  <dcterms:modified xsi:type="dcterms:W3CDTF">2022-11-08T01:49:28Z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B7D529FE5B8F43F68B9D428ED885A5CA</vt:lpwstr>
  </property>
  <property fmtid="{D5CDD505-2E9C-101B-9397-08002B2CF9AE}" pid="3" name="KSOProductBuildVer">
    <vt:lpwstr>2052-11.1.0.12763</vt:lpwstr>
  </property>
</Properties>
</file>