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D:\工作\人才培养方案\2023级人才培养方案\2023年大数据与会计（三二分段）\"/>
    </mc:Choice>
  </mc:AlternateContent>
  <xr:revisionPtr revIDLastSave="0" documentId="13_ncr:1_{0215D0BB-6523-4388-8096-0C611C8D0D67}" xr6:coauthVersionLast="47" xr6:coauthVersionMax="47" xr10:uidLastSave="{00000000-0000-0000-0000-000000000000}"/>
  <bookViews>
    <workbookView xWindow="-98" yWindow="-98" windowWidth="19095" windowHeight="12075" activeTab="1" xr2:uid="{00000000-000D-0000-FFFF-FFFF00000000}"/>
  </bookViews>
  <sheets>
    <sheet name="附件1 综合素质课教学进程表" sheetId="8" r:id="rId1"/>
    <sheet name="专业课安排表" sheetId="3" r:id="rId2"/>
    <sheet name="理论与实践教学分配比例表" sheetId="6" r:id="rId3"/>
    <sheet name="实践教学安排表" sheetId="5" r:id="rId4"/>
    <sheet name="Sheet1" sheetId="7" state="hidden" r:id="rId5"/>
    <sheet name="师范综合素质课" sheetId="2" state="hidden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1" i="8" l="1"/>
  <c r="J32" i="8" s="1"/>
  <c r="I31" i="8"/>
  <c r="I32" i="8" s="1"/>
  <c r="H31" i="8"/>
  <c r="H32" i="8" s="1"/>
  <c r="G31" i="8"/>
  <c r="G32" i="8" s="1"/>
  <c r="J25" i="8"/>
  <c r="I25" i="8"/>
  <c r="H25" i="8"/>
  <c r="G25" i="8"/>
  <c r="E11" i="3"/>
  <c r="J47" i="2" l="1"/>
  <c r="J50" i="2" s="1"/>
  <c r="I47" i="2"/>
  <c r="I50" i="2" s="1"/>
  <c r="H47" i="2"/>
  <c r="H50" i="2" s="1"/>
  <c r="G47" i="2"/>
  <c r="G50" i="2" s="1"/>
  <c r="M26" i="3"/>
  <c r="L26" i="3"/>
  <c r="K26" i="3"/>
  <c r="J26" i="3"/>
  <c r="F9" i="6" s="1"/>
  <c r="I26" i="3"/>
  <c r="D10" i="6" s="1"/>
  <c r="H26" i="3"/>
  <c r="G26" i="3"/>
  <c r="N19" i="3"/>
  <c r="M19" i="3"/>
  <c r="L19" i="3"/>
  <c r="K19" i="3"/>
  <c r="J19" i="3"/>
  <c r="H19" i="3"/>
  <c r="I18" i="3"/>
  <c r="I17" i="3"/>
  <c r="I16" i="3"/>
  <c r="I15" i="3"/>
  <c r="I14" i="3"/>
  <c r="I13" i="3"/>
  <c r="I12" i="3"/>
  <c r="I11" i="3"/>
  <c r="I10" i="3"/>
  <c r="I9" i="3"/>
  <c r="I8" i="3"/>
  <c r="U7" i="3"/>
  <c r="K27" i="3" l="1"/>
  <c r="L27" i="3"/>
  <c r="H27" i="3"/>
  <c r="G19" i="3"/>
  <c r="G27" i="3" s="1"/>
  <c r="M27" i="3"/>
  <c r="G5" i="6"/>
  <c r="G7" i="6"/>
  <c r="I19" i="3"/>
  <c r="E6" i="6" s="1"/>
  <c r="J27" i="3"/>
  <c r="D9" i="6"/>
  <c r="D12" i="6" s="1"/>
  <c r="I27" i="3" l="1"/>
  <c r="F11" i="6"/>
  <c r="E7" i="6"/>
  <c r="G3" i="6"/>
  <c r="G9" i="6"/>
  <c r="E9" i="6"/>
  <c r="E5" i="6"/>
  <c r="E10" i="6"/>
  <c r="E4" i="6"/>
  <c r="D11" i="6"/>
  <c r="D13" i="6"/>
  <c r="D14" i="6" s="1"/>
  <c r="E3" i="6"/>
  <c r="E8" i="6"/>
</calcChain>
</file>

<file path=xl/sharedStrings.xml><?xml version="1.0" encoding="utf-8"?>
<sst xmlns="http://schemas.openxmlformats.org/spreadsheetml/2006/main" count="670" uniqueCount="251">
  <si>
    <t xml:space="preserve">综合素质课教学进程表 </t>
  </si>
  <si>
    <t>专业名称：大数据与会计</t>
  </si>
  <si>
    <t>课程类别</t>
  </si>
  <si>
    <t>课程性质</t>
  </si>
  <si>
    <t>课程序号</t>
  </si>
  <si>
    <t>课程名称</t>
  </si>
  <si>
    <t>课程代码</t>
  </si>
  <si>
    <t>课程类型</t>
  </si>
  <si>
    <t>学时分配</t>
  </si>
  <si>
    <t>学分</t>
  </si>
  <si>
    <t>教学进度周学时分配</t>
  </si>
  <si>
    <t>考核方式</t>
  </si>
  <si>
    <t>核心课程</t>
  </si>
  <si>
    <t>备注</t>
  </si>
  <si>
    <t>总学时</t>
  </si>
  <si>
    <t>讲授</t>
  </si>
  <si>
    <t>实践</t>
  </si>
  <si>
    <t>第一学年</t>
  </si>
  <si>
    <t>第二学年</t>
  </si>
  <si>
    <t>第三学年</t>
  </si>
  <si>
    <t>15</t>
  </si>
  <si>
    <t>综合素质</t>
  </si>
  <si>
    <t>必 修 课</t>
  </si>
  <si>
    <t>军事训练与国防教育</t>
  </si>
  <si>
    <t>XXGG001S</t>
  </si>
  <si>
    <t>B</t>
  </si>
  <si>
    <t>36/2</t>
  </si>
  <si>
    <t>■</t>
  </si>
  <si>
    <t>全校</t>
  </si>
  <si>
    <t>国家安全教育</t>
  </si>
  <si>
    <t>4</t>
  </si>
  <si>
    <t>思想道德与法治(一)</t>
  </si>
  <si>
    <t>XXGG002A</t>
  </si>
  <si>
    <t>2/15</t>
  </si>
  <si>
    <t>★</t>
  </si>
  <si>
    <t>思想道德与法治(二)</t>
  </si>
  <si>
    <t>XXGG002B</t>
  </si>
  <si>
    <t>2/18</t>
  </si>
  <si>
    <t>习近平新
时代中国特色社会主义思想概论</t>
  </si>
  <si>
    <t>XXGG003A</t>
  </si>
  <si>
    <t>A</t>
  </si>
  <si>
    <t>3/18</t>
  </si>
  <si>
    <t>毛泽东思想和中国特色社会主义理论体系概论</t>
  </si>
  <si>
    <t>XXGG003B</t>
  </si>
  <si>
    <t>形势与政策(一)、马中化</t>
  </si>
  <si>
    <t>XXGG005A</t>
  </si>
  <si>
    <t>1/15</t>
  </si>
  <si>
    <t>形势与政策(二)</t>
  </si>
  <si>
    <t>XXGG005B</t>
  </si>
  <si>
    <t>2/3</t>
  </si>
  <si>
    <t>形势与政策(三)</t>
  </si>
  <si>
    <t>XXGG005C</t>
  </si>
  <si>
    <t>形势与政策(四)</t>
  </si>
  <si>
    <t>XXGG005D</t>
  </si>
  <si>
    <t>体育与健康(一)</t>
  </si>
  <si>
    <t>XXGG004A</t>
  </si>
  <si>
    <t>体育与健康(二)</t>
  </si>
  <si>
    <t>XXGG004B</t>
  </si>
  <si>
    <t>体育与健康(三)</t>
  </si>
  <si>
    <t>XXGG004C</t>
  </si>
  <si>
    <t>体育与健康(四)</t>
  </si>
  <si>
    <t>XXGG004D</t>
  </si>
  <si>
    <t>大学生心理健康与教育（一）</t>
  </si>
  <si>
    <t>XXGG006A</t>
  </si>
  <si>
    <t>2/4</t>
  </si>
  <si>
    <t>大学生心理健康与教育（二）</t>
  </si>
  <si>
    <t>XXGG006B</t>
  </si>
  <si>
    <t>大学生心理健康与教育（三）</t>
  </si>
  <si>
    <t>XXGG006C</t>
  </si>
  <si>
    <t>大学生心理健康与教育（四）</t>
  </si>
  <si>
    <t>XXGG006D</t>
  </si>
  <si>
    <t>中华优秀传统文化</t>
  </si>
  <si>
    <t>劳动教育</t>
  </si>
  <si>
    <t>XXGG009S</t>
  </si>
  <si>
    <t>30/1</t>
  </si>
  <si>
    <t>全校开课，统一安排</t>
  </si>
  <si>
    <t>认识实习</t>
  </si>
  <si>
    <t>XXGG012S</t>
  </si>
  <si>
    <t>30/2</t>
  </si>
  <si>
    <t>毕业实习</t>
  </si>
  <si>
    <t>XXGG013S</t>
  </si>
  <si>
    <t>C</t>
  </si>
  <si>
    <t>18/14</t>
  </si>
  <si>
    <t>毕业设计</t>
  </si>
  <si>
    <t>XXGG014S</t>
  </si>
  <si>
    <t>30/4</t>
  </si>
  <si>
    <t>小计</t>
  </si>
  <si>
    <t>选修课</t>
  </si>
  <si>
    <t>计算机应用基础（一）</t>
  </si>
  <si>
    <t>XXGG007A</t>
  </si>
  <si>
    <t>计算机应用基础（二）</t>
  </si>
  <si>
    <t>XXGG007B</t>
  </si>
  <si>
    <t>计算机应用基础</t>
  </si>
  <si>
    <t>XXGG007S</t>
  </si>
  <si>
    <t>4/15</t>
  </si>
  <si>
    <t>大学英语（一）</t>
  </si>
  <si>
    <t>XXGG008A</t>
  </si>
  <si>
    <t>非外语系学生</t>
  </si>
  <si>
    <t>大学英语（二）</t>
  </si>
  <si>
    <t>XXGG008B</t>
  </si>
  <si>
    <t>大学生职业生涯规划</t>
  </si>
  <si>
    <t>XXGG010S</t>
  </si>
  <si>
    <t>大学生创新创业教育</t>
  </si>
  <si>
    <t>XXGG031S</t>
  </si>
  <si>
    <t>1/18</t>
  </si>
  <si>
    <t>大学语文</t>
  </si>
  <si>
    <t>XXGG024S</t>
  </si>
  <si>
    <t>非文学院专业</t>
  </si>
  <si>
    <t>就业指导</t>
  </si>
  <si>
    <t>XXGG011S</t>
  </si>
  <si>
    <t>公共选修</t>
  </si>
  <si>
    <t>具体课程每学期公布</t>
  </si>
  <si>
    <t>合计</t>
  </si>
  <si>
    <t>课程类型：A纯理论课；B理论+实践；C纯实践。      ▲核心课</t>
  </si>
  <si>
    <t>★考试  ■考查</t>
  </si>
  <si>
    <t>说明：
1、形势与政策课以讲座形式进行，第一、二、三、四学期各上3次，共12次。另有认识实习、毕业论文等，不列入总学时。
2、综合素质选修课要求学生最多选一门，由于每学期选修课课程不定，因此不一一列举。</t>
  </si>
  <si>
    <t xml:space="preserve">专业课教学进程表 </t>
  </si>
  <si>
    <t>大数据与会计</t>
  </si>
  <si>
    <t>专业课</t>
  </si>
  <si>
    <t>▲</t>
  </si>
  <si>
    <t>18</t>
  </si>
  <si>
    <t>财经法规与职业道德</t>
  </si>
  <si>
    <t>成本核算与管理</t>
  </si>
  <si>
    <t>企业财务管理</t>
  </si>
  <si>
    <t>审计基础与实务</t>
  </si>
  <si>
    <t>数据库基础-python基础</t>
  </si>
  <si>
    <t>企业会计模拟</t>
  </si>
  <si>
    <t>管理学基础</t>
  </si>
  <si>
    <t>管理会计基础</t>
  </si>
  <si>
    <t>会计英语</t>
  </si>
  <si>
    <t>统计学基础</t>
  </si>
  <si>
    <t>1+X健康财富规划</t>
  </si>
  <si>
    <t>1+X财务共享服务</t>
  </si>
  <si>
    <t>政府与非盈利组织会计</t>
  </si>
  <si>
    <t>制表人：</t>
  </si>
  <si>
    <t>理论与实践教学分配及比例表</t>
  </si>
  <si>
    <t>项目</t>
  </si>
  <si>
    <t>学时</t>
  </si>
  <si>
    <t>占总学时的百分比</t>
  </si>
  <si>
    <t>必修课</t>
  </si>
  <si>
    <t>综合素质课</t>
  </si>
  <si>
    <t>理论</t>
  </si>
  <si>
    <t>理论实践教学比</t>
  </si>
  <si>
    <t>理论教学</t>
  </si>
  <si>
    <t>实践教学</t>
  </si>
  <si>
    <t>总计</t>
  </si>
  <si>
    <t>实践教学进程表</t>
  </si>
  <si>
    <t>项目序号</t>
  </si>
  <si>
    <t>项目名称</t>
  </si>
  <si>
    <t>总周数</t>
  </si>
  <si>
    <t>教学场所</t>
  </si>
  <si>
    <t>专业技能实训</t>
  </si>
  <si>
    <t>认知实习</t>
  </si>
  <si>
    <t>30</t>
  </si>
  <si>
    <t>考查</t>
  </si>
  <si>
    <t>校外</t>
  </si>
  <si>
    <t>其他实践活动</t>
  </si>
  <si>
    <t>校内</t>
  </si>
  <si>
    <t>★考试</t>
  </si>
  <si>
    <t>注：本实践课按周计算，在统计学时的情况下，按30学时/周计算</t>
  </si>
  <si>
    <t>心理学（一）</t>
  </si>
  <si>
    <t>XXGG016A</t>
  </si>
  <si>
    <t>心理学（二）</t>
  </si>
  <si>
    <t>XXGG016B</t>
  </si>
  <si>
    <t>教育学（一）</t>
  </si>
  <si>
    <t>XXGG017A</t>
  </si>
  <si>
    <t>教育学（二）</t>
  </si>
  <si>
    <t>XXGG017B</t>
  </si>
  <si>
    <t>班级管理</t>
  </si>
  <si>
    <t>XXGG042S</t>
  </si>
  <si>
    <t>学院根据自身情况，自主安排</t>
  </si>
  <si>
    <t>职业道德与教育政策法规</t>
  </si>
  <si>
    <t>XXGG043S</t>
  </si>
  <si>
    <t>数字化教育技术应用</t>
  </si>
  <si>
    <t>XXGG041S</t>
  </si>
  <si>
    <t>教师口语（一）</t>
  </si>
  <si>
    <t>XXGG044A</t>
  </si>
  <si>
    <t>教师口语（二）</t>
  </si>
  <si>
    <t>XXGG044B</t>
  </si>
  <si>
    <t>综合素质（一）</t>
  </si>
  <si>
    <t>XXGG020A</t>
  </si>
  <si>
    <t>综合素质（二）</t>
  </si>
  <si>
    <t>XXGG020B</t>
  </si>
  <si>
    <t>教育教学知识与能力（一）</t>
  </si>
  <si>
    <t>XXGG021A</t>
  </si>
  <si>
    <t>教育教学知识与能力（二）</t>
  </si>
  <si>
    <t>XXGG021B</t>
  </si>
  <si>
    <t>书写技能（一）</t>
  </si>
  <si>
    <t>书写技能（二）</t>
  </si>
  <si>
    <t>XXGG045B</t>
  </si>
  <si>
    <t xml:space="preserve">2022级师范综合素质课教学进程表 </t>
  </si>
  <si>
    <t>专业名称：XXXX</t>
  </si>
  <si>
    <t>XXXX/XX/XX</t>
  </si>
  <si>
    <t>思想道德修养与法律基础(一)</t>
  </si>
  <si>
    <t>思想道德修养与法律基础(二)</t>
  </si>
  <si>
    <t>全校,理论课程2学分，假期实践1学分。</t>
  </si>
  <si>
    <t>毛泽东思想和中国特色社会主义理论体系概论(二)</t>
  </si>
  <si>
    <t>非体育专业学生</t>
  </si>
  <si>
    <t>2/2</t>
  </si>
  <si>
    <t>大学生心理健康与教育（五）</t>
  </si>
  <si>
    <t>XXGG006E</t>
  </si>
  <si>
    <t>计算机系专业学生</t>
  </si>
  <si>
    <t>非计算机系专业学生</t>
  </si>
  <si>
    <t>全校开课，由学院安排.第一学年开课</t>
  </si>
  <si>
    <t>师范类专业</t>
  </si>
  <si>
    <t>规范书写与书法训练（一）</t>
  </si>
  <si>
    <t>XXGG018A</t>
  </si>
  <si>
    <t>规范书写与书法训练（二）</t>
  </si>
  <si>
    <t>XXGG018B</t>
  </si>
  <si>
    <t>普通话与教师口语技能（一）</t>
  </si>
  <si>
    <t>XXGG019A</t>
  </si>
  <si>
    <t>普通话与教师口语技能（二）</t>
  </si>
  <si>
    <t>XXGG019B</t>
  </si>
  <si>
    <t>教育教学知识与能力</t>
  </si>
  <si>
    <t>XXGG021S</t>
  </si>
  <si>
    <t>创新创业与就业指导</t>
  </si>
  <si>
    <t>30/14</t>
  </si>
  <si>
    <t>毕业论文</t>
  </si>
  <si>
    <t>校内公选课待审核后另行公布</t>
  </si>
  <si>
    <t>说明：
1、形势与政策课以讲座形式进行，第一、二、三、四学期各上3次，共12次。另有劳动教育、毕业实习、毕业论文等，不列入总学时。
2、综合素质选修课要求学生最多选一门，由于每学期选修课课程不定，因此不一一列举。</t>
  </si>
  <si>
    <t>制表人：杨廷尧</t>
    <phoneticPr fontId="12" type="noConversion"/>
  </si>
  <si>
    <t>CJDK002A</t>
  </si>
  <si>
    <t>CJDK007S</t>
  </si>
  <si>
    <t>CJDK004S</t>
  </si>
  <si>
    <t>CJDK005S</t>
  </si>
  <si>
    <t>企业财务分析</t>
  </si>
  <si>
    <t>CJDK009S</t>
  </si>
  <si>
    <t>内部控制与风险管理</t>
  </si>
  <si>
    <t>CJDC005S</t>
  </si>
  <si>
    <t>企业税收模拟实训（纳税实务）</t>
  </si>
  <si>
    <t>CJDK012S</t>
  </si>
  <si>
    <t>CJDK025S</t>
  </si>
  <si>
    <t>CJDK014S</t>
  </si>
  <si>
    <t>CJDS007S</t>
  </si>
  <si>
    <t>投资学</t>
  </si>
  <si>
    <t>CJDK022S</t>
  </si>
  <si>
    <t>CJDK029S</t>
  </si>
  <si>
    <t>CJDK017S</t>
  </si>
  <si>
    <t>CJDK011S</t>
  </si>
  <si>
    <t>CJDK018S</t>
  </si>
  <si>
    <t>CJDC013S</t>
  </si>
  <si>
    <t>CJDK031S</t>
  </si>
  <si>
    <t>XXGG034(A-D)</t>
  </si>
  <si>
    <t>1-4学期，每学期4学时（讲座）</t>
  </si>
  <si>
    <t>形势与政策(一)</t>
  </si>
  <si>
    <r>
      <rPr>
        <sz val="9"/>
        <rFont val="宋体"/>
        <charset val="134"/>
      </rPr>
      <t>XXGG035</t>
    </r>
    <r>
      <rPr>
        <sz val="9"/>
        <rFont val="宋体"/>
        <charset val="134"/>
      </rPr>
      <t>S</t>
    </r>
  </si>
  <si>
    <r>
      <rPr>
        <sz val="9"/>
        <rFont val="宋体"/>
        <charset val="134"/>
      </rPr>
      <t>1</t>
    </r>
    <r>
      <rPr>
        <sz val="9"/>
        <rFont val="宋体"/>
        <charset val="134"/>
      </rPr>
      <t>8</t>
    </r>
    <r>
      <rPr>
        <sz val="9"/>
        <rFont val="宋体"/>
        <charset val="134"/>
      </rPr>
      <t>/1</t>
    </r>
  </si>
  <si>
    <t>中级企业财务会计</t>
    <phoneticPr fontId="12" type="noConversion"/>
  </si>
  <si>
    <t>第一学年</t>
    <phoneticPr fontId="12" type="noConversion"/>
  </si>
  <si>
    <t>第二学年</t>
    <phoneticPr fontId="12" type="noConversion"/>
  </si>
  <si>
    <t>专业名称：大数据与会计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</si>
</sst>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18" x14ac:knownFonts="1">
    <font>
      <sz val="11"/>
      <color theme="1"/>
      <name val="等线"/>
      <charset val="134"/>
      <scheme val="minor"/>
    </font>
    <font>
      <b/>
      <sz val="14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4"/>
      <name val="宋体"/>
      <charset val="134"/>
    </font>
    <font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12"/>
      <name val="宋体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charset val="134"/>
      <scheme val="minor"/>
    </font>
    <font>
      <sz val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511703848384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0" fillId="0" borderId="0"/>
  </cellStyleXfs>
  <cellXfs count="21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0" fillId="0" borderId="0" xfId="0" applyNumberFormat="1" applyFont="1" applyFill="1" applyAlignment="1"/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/>
    </xf>
    <xf numFmtId="0" fontId="6" fillId="0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0" fillId="0" borderId="7" xfId="0" applyNumberFormat="1" applyFont="1" applyBorder="1">
      <alignment vertical="center"/>
    </xf>
    <xf numFmtId="0" fontId="0" fillId="0" borderId="0" xfId="0" applyNumberFormat="1" applyFont="1">
      <alignment vertical="center"/>
    </xf>
    <xf numFmtId="0" fontId="0" fillId="0" borderId="7" xfId="0" applyNumberFormat="1" applyFont="1" applyBorder="1">
      <alignment vertical="center"/>
    </xf>
    <xf numFmtId="49" fontId="6" fillId="2" borderId="7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0" fillId="0" borderId="7" xfId="0" applyBorder="1">
      <alignment vertical="center"/>
    </xf>
    <xf numFmtId="0" fontId="2" fillId="0" borderId="7" xfId="0" applyFont="1" applyFill="1" applyBorder="1" applyAlignment="1">
      <alignment vertical="center" wrapText="1"/>
    </xf>
    <xf numFmtId="49" fontId="0" fillId="0" borderId="7" xfId="0" applyNumberFormat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/>
    <xf numFmtId="0" fontId="2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left"/>
    </xf>
    <xf numFmtId="0" fontId="10" fillId="0" borderId="0" xfId="2"/>
    <xf numFmtId="0" fontId="10" fillId="0" borderId="7" xfId="2" applyBorder="1" applyAlignment="1">
      <alignment vertical="center"/>
    </xf>
    <xf numFmtId="0" fontId="10" fillId="0" borderId="7" xfId="2" applyBorder="1" applyAlignment="1">
      <alignment vertical="center" wrapText="1"/>
    </xf>
    <xf numFmtId="0" fontId="0" fillId="0" borderId="7" xfId="2" applyFont="1" applyBorder="1" applyAlignment="1">
      <alignment vertical="center"/>
    </xf>
    <xf numFmtId="10" fontId="10" fillId="0" borderId="7" xfId="2" applyNumberFormat="1" applyBorder="1" applyAlignment="1">
      <alignment vertical="center"/>
    </xf>
    <xf numFmtId="0" fontId="0" fillId="0" borderId="0" xfId="0" applyFont="1">
      <alignment vertical="center"/>
    </xf>
    <xf numFmtId="0" fontId="0" fillId="3" borderId="0" xfId="0" applyNumberFormat="1" applyFill="1">
      <alignment vertical="center"/>
    </xf>
    <xf numFmtId="177" fontId="0" fillId="0" borderId="0" xfId="0" applyNumberForma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horizontal="center"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76" fontId="4" fillId="0" borderId="1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Border="1" applyAlignment="1"/>
    <xf numFmtId="0" fontId="2" fillId="0" borderId="0" xfId="0" applyNumberFormat="1" applyFont="1" applyFill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horizontal="center" vertical="center" wrapText="1"/>
    </xf>
    <xf numFmtId="176" fontId="9" fillId="0" borderId="0" xfId="0" applyNumberFormat="1" applyFont="1" applyFill="1">
      <alignment vertical="center"/>
    </xf>
    <xf numFmtId="176" fontId="4" fillId="0" borderId="7" xfId="0" applyNumberFormat="1" applyFont="1" applyFill="1" applyBorder="1" applyAlignment="1">
      <alignment horizontal="center" vertical="center" wrapText="1"/>
    </xf>
    <xf numFmtId="176" fontId="2" fillId="0" borderId="7" xfId="0" applyNumberFormat="1" applyFont="1" applyFill="1" applyBorder="1" applyAlignment="1">
      <alignment vertical="center" wrapText="1"/>
    </xf>
    <xf numFmtId="176" fontId="2" fillId="0" borderId="7" xfId="0" applyNumberFormat="1" applyFont="1" applyFill="1" applyBorder="1" applyAlignment="1">
      <alignment vertical="center" wrapText="1"/>
    </xf>
    <xf numFmtId="0" fontId="0" fillId="0" borderId="7" xfId="0" applyNumberFormat="1" applyFill="1" applyBorder="1">
      <alignment vertical="center"/>
    </xf>
    <xf numFmtId="176" fontId="9" fillId="0" borderId="7" xfId="0" applyNumberFormat="1" applyFont="1" applyFill="1" applyBorder="1">
      <alignment vertical="center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/>
    <xf numFmtId="177" fontId="0" fillId="0" borderId="0" xfId="0" applyNumberFormat="1" applyBorder="1">
      <alignment vertical="center"/>
    </xf>
    <xf numFmtId="0" fontId="0" fillId="0" borderId="0" xfId="0" applyBorder="1">
      <alignment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/>
    </xf>
    <xf numFmtId="49" fontId="9" fillId="0" borderId="0" xfId="0" applyNumberFormat="1" applyFo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Alignment="1"/>
    <xf numFmtId="0" fontId="1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57" fontId="2" fillId="0" borderId="0" xfId="0" applyNumberFormat="1" applyFont="1" applyAlignment="1">
      <alignment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0" fontId="1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57" fontId="2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4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4" fillId="0" borderId="10" xfId="0" applyNumberFormat="1" applyFont="1" applyFill="1" applyBorder="1" applyAlignment="1">
      <alignment horizontal="left" vertical="center" wrapText="1"/>
    </xf>
    <xf numFmtId="0" fontId="4" fillId="0" borderId="1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Alignment="1"/>
    <xf numFmtId="0" fontId="6" fillId="0" borderId="0" xfId="0" applyFont="1" applyFill="1" applyAlignment="1"/>
    <xf numFmtId="0" fontId="2" fillId="3" borderId="0" xfId="0" applyFont="1" applyFill="1" applyAlignment="1"/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57" fontId="2" fillId="0" borderId="0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0" fillId="0" borderId="7" xfId="2" applyBorder="1" applyAlignment="1">
      <alignment horizontal="center" vertical="center"/>
    </xf>
    <xf numFmtId="0" fontId="15" fillId="0" borderId="10" xfId="2" applyFont="1" applyBorder="1" applyAlignment="1">
      <alignment horizontal="center"/>
    </xf>
    <xf numFmtId="0" fontId="10" fillId="0" borderId="10" xfId="2" applyBorder="1" applyAlignment="1">
      <alignment horizontal="center"/>
    </xf>
    <xf numFmtId="0" fontId="10" fillId="0" borderId="2" xfId="2" applyBorder="1" applyAlignment="1">
      <alignment horizontal="center" vertical="center"/>
    </xf>
    <xf numFmtId="0" fontId="10" fillId="0" borderId="5" xfId="2" applyBorder="1" applyAlignment="1">
      <alignment horizontal="center" vertical="center"/>
    </xf>
    <xf numFmtId="0" fontId="10" fillId="0" borderId="6" xfId="2" applyBorder="1" applyAlignment="1">
      <alignment horizontal="center" vertical="center"/>
    </xf>
    <xf numFmtId="10" fontId="10" fillId="0" borderId="2" xfId="2" applyNumberFormat="1" applyBorder="1" applyAlignment="1">
      <alignment horizontal="center" vertical="center"/>
    </xf>
    <xf numFmtId="0" fontId="7" fillId="0" borderId="0" xfId="2" applyFont="1" applyAlignment="1">
      <alignment horizontal="center"/>
    </xf>
    <xf numFmtId="10" fontId="10" fillId="0" borderId="3" xfId="2" applyNumberFormat="1" applyBorder="1" applyAlignment="1">
      <alignment horizontal="center" vertical="center"/>
    </xf>
    <xf numFmtId="0" fontId="10" fillId="0" borderId="4" xfId="2" applyBorder="1" applyAlignment="1">
      <alignment horizontal="center" vertical="center"/>
    </xf>
    <xf numFmtId="0" fontId="10" fillId="0" borderId="9" xfId="2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eixin/WeChat%20Files/wxid_pgsj1dgb52qw11/FileStorage/File/2022-10/&#35838;&#31243;&#23548;&#20837;&#27169;&#264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 refreshError="1">
        <row r="1">
          <cell r="A1" t="str">
            <v>课程名称</v>
          </cell>
          <cell r="B1" t="str">
            <v>课程编码</v>
          </cell>
        </row>
        <row r="2">
          <cell r="A2" t="str">
            <v>经济学基础</v>
          </cell>
          <cell r="B2" t="str">
            <v>CJDS001S</v>
          </cell>
        </row>
        <row r="3">
          <cell r="A3" t="str">
            <v>企业管理</v>
          </cell>
          <cell r="B3" t="str">
            <v>CJDS002S</v>
          </cell>
        </row>
        <row r="4">
          <cell r="A4" t="str">
            <v>基础会计学（一）</v>
          </cell>
          <cell r="B4" t="str">
            <v>CJCS001A</v>
          </cell>
        </row>
        <row r="5">
          <cell r="A5" t="str">
            <v>基础会计学（二）</v>
          </cell>
          <cell r="B5" t="str">
            <v>CJCS002B</v>
          </cell>
        </row>
        <row r="6">
          <cell r="A6" t="str">
            <v>人力资源管理</v>
          </cell>
          <cell r="B6" t="str">
            <v>CJDS003S</v>
          </cell>
        </row>
        <row r="7">
          <cell r="A7" t="str">
            <v>网络营销(一）</v>
          </cell>
          <cell r="B7" t="str">
            <v>CJDS004A</v>
          </cell>
        </row>
        <row r="8">
          <cell r="A8" t="str">
            <v>网络营销(二）</v>
          </cell>
          <cell r="B8" t="str">
            <v>CJDS004B</v>
          </cell>
        </row>
        <row r="9">
          <cell r="A9" t="str">
            <v>物流管理</v>
          </cell>
          <cell r="B9" t="str">
            <v>CJDS005S</v>
          </cell>
        </row>
        <row r="10">
          <cell r="A10" t="str">
            <v>电子商务概论</v>
          </cell>
          <cell r="B10" t="str">
            <v>CJDS006S</v>
          </cell>
        </row>
        <row r="11">
          <cell r="A11" t="str">
            <v>管理学基础（一）</v>
          </cell>
          <cell r="B11" t="str">
            <v>CJDS007A</v>
          </cell>
        </row>
        <row r="12">
          <cell r="A12" t="str">
            <v>管理学基础（二）</v>
          </cell>
          <cell r="B12" t="str">
            <v>CJDS007B</v>
          </cell>
        </row>
        <row r="13">
          <cell r="A13" t="str">
            <v>电子商务实务</v>
          </cell>
          <cell r="B13" t="str">
            <v>CJDS008S</v>
          </cell>
        </row>
        <row r="14">
          <cell r="A14" t="str">
            <v>商务谈判</v>
          </cell>
          <cell r="B14" t="str">
            <v>CJDS009S</v>
          </cell>
        </row>
        <row r="15">
          <cell r="A15" t="str">
            <v>平面设计</v>
          </cell>
          <cell r="B15" t="str">
            <v>CJDS010S</v>
          </cell>
        </row>
        <row r="16">
          <cell r="A16" t="str">
            <v>电商网站建设</v>
          </cell>
          <cell r="B16" t="str">
            <v>CJDS011S</v>
          </cell>
        </row>
        <row r="17">
          <cell r="A17" t="str">
            <v>计算机网络技术</v>
          </cell>
          <cell r="B17" t="str">
            <v>CJDS012S</v>
          </cell>
        </row>
        <row r="18">
          <cell r="A18" t="str">
            <v>电子支付与结算</v>
          </cell>
          <cell r="B18" t="str">
            <v>CJDS013S</v>
          </cell>
        </row>
        <row r="19">
          <cell r="A19" t="str">
            <v>市场营销学（一）</v>
          </cell>
          <cell r="B19" t="str">
            <v>CJDS014A</v>
          </cell>
        </row>
        <row r="20">
          <cell r="A20" t="str">
            <v>市场营销学（二）</v>
          </cell>
          <cell r="B20" t="str">
            <v>CJDS014B</v>
          </cell>
        </row>
        <row r="21">
          <cell r="A21" t="str">
            <v>商贸法规</v>
          </cell>
          <cell r="B21" t="str">
            <v>CJDS015S</v>
          </cell>
        </row>
        <row r="22">
          <cell r="A22" t="str">
            <v>电子商务实训</v>
          </cell>
          <cell r="B22" t="str">
            <v>CJDS016S</v>
          </cell>
        </row>
        <row r="23">
          <cell r="A23" t="str">
            <v>营运管理</v>
          </cell>
          <cell r="B23" t="str">
            <v>CJDS017S</v>
          </cell>
        </row>
        <row r="24">
          <cell r="A24" t="str">
            <v>企业电商管理实训（含跨境电商）</v>
          </cell>
          <cell r="B24" t="str">
            <v>CJDS018S</v>
          </cell>
        </row>
        <row r="25">
          <cell r="A25" t="str">
            <v>企业营销策划实务与实战模拟</v>
          </cell>
          <cell r="B25" t="str">
            <v>CJDS019S</v>
          </cell>
        </row>
        <row r="26">
          <cell r="A26" t="str">
            <v>电子商务项目运作实训</v>
          </cell>
          <cell r="B26" t="str">
            <v>CJDS020S</v>
          </cell>
        </row>
        <row r="27">
          <cell r="A27" t="str">
            <v>国际贸易实务</v>
          </cell>
          <cell r="B27" t="str">
            <v>CJDS021S</v>
          </cell>
        </row>
        <row r="28">
          <cell r="A28" t="str">
            <v>消费者心理与分析</v>
          </cell>
          <cell r="B28" t="str">
            <v>CJDS022S</v>
          </cell>
        </row>
        <row r="29">
          <cell r="A29" t="str">
            <v>商务礼仪</v>
          </cell>
          <cell r="B29" t="str">
            <v>CJDS023S</v>
          </cell>
        </row>
        <row r="30">
          <cell r="A30" t="str">
            <v>市场调研与预测</v>
          </cell>
          <cell r="B30" t="str">
            <v>CJDS024S</v>
          </cell>
        </row>
        <row r="31">
          <cell r="A31" t="str">
            <v>电子商务数据分析与应用</v>
          </cell>
          <cell r="B31" t="str">
            <v>CJDS025S</v>
          </cell>
        </row>
        <row r="32">
          <cell r="A32" t="str">
            <v>商品广告设计</v>
          </cell>
          <cell r="B32" t="str">
            <v>CJDS026S</v>
          </cell>
        </row>
        <row r="33">
          <cell r="A33" t="str">
            <v>消费者心理学</v>
          </cell>
          <cell r="B33" t="str">
            <v>CJDS027S</v>
          </cell>
        </row>
        <row r="34">
          <cell r="A34" t="str">
            <v>电子商务物流</v>
          </cell>
          <cell r="B34" t="str">
            <v>CJDS028S</v>
          </cell>
        </row>
        <row r="35">
          <cell r="A35" t="str">
            <v>管理学基础</v>
          </cell>
          <cell r="B35" t="str">
            <v>CJDS007S</v>
          </cell>
        </row>
        <row r="36">
          <cell r="A36" t="str">
            <v>移动电商实务</v>
          </cell>
          <cell r="B36" t="str">
            <v>CJDS029S</v>
          </cell>
        </row>
        <row r="37">
          <cell r="A37" t="str">
            <v>商务沟通（客户关系管理）</v>
          </cell>
          <cell r="B37" t="str">
            <v>CJDS030S</v>
          </cell>
        </row>
        <row r="38">
          <cell r="A38" t="str">
            <v>视频拍摄与处理</v>
          </cell>
          <cell r="B38" t="str">
            <v>CJDS031S</v>
          </cell>
        </row>
        <row r="39">
          <cell r="A39" t="str">
            <v>商品拍摄与图片处理</v>
          </cell>
          <cell r="B39" t="str">
            <v>CJDS032S</v>
          </cell>
        </row>
        <row r="40">
          <cell r="A40" t="str">
            <v>电子商务网站与网页设计</v>
          </cell>
          <cell r="B40" t="str">
            <v>CJDS033S</v>
          </cell>
        </row>
        <row r="41">
          <cell r="A41" t="str">
            <v>网店运营与管理实训</v>
          </cell>
          <cell r="B41" t="str">
            <v>CJDS034S</v>
          </cell>
        </row>
        <row r="42">
          <cell r="A42" t="str">
            <v>网络直播实务（以淘宝，抖音为主）</v>
          </cell>
          <cell r="B42" t="str">
            <v>CJDS035S</v>
          </cell>
        </row>
        <row r="43">
          <cell r="A43" t="str">
            <v>网店运营创业实训</v>
          </cell>
          <cell r="B43" t="str">
            <v>CJDS036S</v>
          </cell>
        </row>
        <row r="44">
          <cell r="A44" t="str">
            <v>视觉营销</v>
          </cell>
          <cell r="B44" t="str">
            <v>CJDS037S</v>
          </cell>
        </row>
        <row r="45">
          <cell r="A45" t="str">
            <v>市场营销学（市场调研与数据分析）</v>
          </cell>
          <cell r="B45" t="str">
            <v>CJDS038S</v>
          </cell>
        </row>
        <row r="46">
          <cell r="A46" t="str">
            <v>电子商务综合实训（含跨境电商）</v>
          </cell>
          <cell r="B46" t="str">
            <v>CJDS039S</v>
          </cell>
        </row>
        <row r="47">
          <cell r="A47" t="str">
            <v>市场预测与分析</v>
          </cell>
          <cell r="B47" t="str">
            <v>CJDS040S</v>
          </cell>
        </row>
        <row r="48">
          <cell r="A48" t="str">
            <v>新媒体模拟实训</v>
          </cell>
          <cell r="B48" t="str">
            <v>CJDS041S</v>
          </cell>
        </row>
        <row r="49">
          <cell r="A49" t="str">
            <v>电子商务英语</v>
          </cell>
          <cell r="B49" t="str">
            <v>CJDS042S</v>
          </cell>
        </row>
        <row r="50">
          <cell r="A50" t="str">
            <v>财务会计基础</v>
          </cell>
          <cell r="B50" t="str">
            <v>CJDK001S</v>
          </cell>
        </row>
        <row r="51">
          <cell r="A51" t="str">
            <v>财经法规与职业道德</v>
          </cell>
          <cell r="B51" t="str">
            <v>CJDK007S</v>
          </cell>
        </row>
        <row r="52">
          <cell r="A52" t="str">
            <v>经济法基础</v>
          </cell>
          <cell r="B52" t="str">
            <v>CJDK003S</v>
          </cell>
        </row>
        <row r="53">
          <cell r="A53" t="str">
            <v>管理学基础</v>
          </cell>
          <cell r="B53" t="str">
            <v>CJDC009S</v>
          </cell>
        </row>
        <row r="54">
          <cell r="A54" t="str">
            <v>现代金融基础</v>
          </cell>
          <cell r="B54" t="str">
            <v>CJDC001S</v>
          </cell>
        </row>
        <row r="55">
          <cell r="A55" t="str">
            <v>企业财务会计（一）</v>
          </cell>
          <cell r="B55" t="str">
            <v>CJDK002A</v>
          </cell>
        </row>
        <row r="56">
          <cell r="A56" t="str">
            <v>企业财务会计（二）</v>
          </cell>
          <cell r="B56" t="str">
            <v>CJDK002B</v>
          </cell>
        </row>
        <row r="57">
          <cell r="A57" t="str">
            <v>成本核算与管理</v>
          </cell>
          <cell r="B57" t="str">
            <v>CJDK004S</v>
          </cell>
        </row>
        <row r="58">
          <cell r="A58" t="str">
            <v>预算管理</v>
          </cell>
          <cell r="B58" t="str">
            <v>CJDC002S</v>
          </cell>
        </row>
        <row r="59">
          <cell r="A59" t="str">
            <v>预算管理（选修）</v>
          </cell>
          <cell r="B59" t="str">
            <v>CJDC010S</v>
          </cell>
        </row>
        <row r="60">
          <cell r="A60" t="str">
            <v>中级财务管理</v>
          </cell>
          <cell r="B60" t="str">
            <v>CJDC003S</v>
          </cell>
        </row>
        <row r="61">
          <cell r="A61" t="str">
            <v>税务管理及筹划</v>
          </cell>
          <cell r="B61" t="str">
            <v>CJDC004S</v>
          </cell>
        </row>
        <row r="62">
          <cell r="A62" t="str">
            <v>企业财务分析</v>
          </cell>
          <cell r="B62" t="str">
            <v>CJDK009S</v>
          </cell>
        </row>
        <row r="63">
          <cell r="A63" t="str">
            <v>市场营销</v>
          </cell>
          <cell r="B63" t="str">
            <v>CJDS014S</v>
          </cell>
        </row>
        <row r="64">
          <cell r="A64" t="str">
            <v>企业税收模拟实训（纳税实务）</v>
          </cell>
          <cell r="B64" t="str">
            <v>CJDK012S</v>
          </cell>
        </row>
        <row r="65">
          <cell r="A65" t="str">
            <v>会计技能训练（出纳业务操作）</v>
          </cell>
          <cell r="B65" t="str">
            <v>CJDK013S</v>
          </cell>
        </row>
        <row r="66">
          <cell r="A66" t="str">
            <v>企业会计模拟</v>
          </cell>
          <cell r="B66" t="str">
            <v>CJDK014S</v>
          </cell>
        </row>
        <row r="67">
          <cell r="A67" t="str">
            <v>excel在财务中的应用</v>
          </cell>
          <cell r="B67" t="str">
            <v>CJDC012S</v>
          </cell>
        </row>
        <row r="68">
          <cell r="A68" t="str">
            <v>excel在财务中的应用</v>
          </cell>
          <cell r="B68" t="str">
            <v>CJDK015S</v>
          </cell>
        </row>
        <row r="69">
          <cell r="A69" t="str">
            <v>电算会计应用</v>
          </cell>
          <cell r="B69" t="str">
            <v>CJDK016S</v>
          </cell>
        </row>
        <row r="70">
          <cell r="A70" t="str">
            <v>内部控制与风险管理</v>
          </cell>
          <cell r="B70" t="str">
            <v>CJDC005S</v>
          </cell>
        </row>
        <row r="71">
          <cell r="A71" t="str">
            <v>会计英语</v>
          </cell>
          <cell r="B71" t="str">
            <v>CJDK018S</v>
          </cell>
        </row>
        <row r="72">
          <cell r="A72" t="str">
            <v>绩效管理</v>
          </cell>
          <cell r="B72" t="str">
            <v>CJDC006S</v>
          </cell>
        </row>
        <row r="73">
          <cell r="A73" t="str">
            <v>财务制度设计</v>
          </cell>
          <cell r="B73" t="str">
            <v>CJDC007S</v>
          </cell>
        </row>
        <row r="74">
          <cell r="A74" t="str">
            <v>个人理财与规划</v>
          </cell>
          <cell r="B74" t="str">
            <v>CJDK021S</v>
          </cell>
        </row>
        <row r="75">
          <cell r="A75" t="str">
            <v>儒家财经理论述要</v>
          </cell>
          <cell r="B75" t="str">
            <v>CJDK024S</v>
          </cell>
        </row>
        <row r="76">
          <cell r="A76" t="str">
            <v>投资学</v>
          </cell>
          <cell r="B76" t="str">
            <v>CJDK022S</v>
          </cell>
        </row>
        <row r="77">
          <cell r="A77" t="str">
            <v>审计基础与实务</v>
          </cell>
          <cell r="B77" t="str">
            <v>CJDK008S</v>
          </cell>
        </row>
        <row r="78">
          <cell r="A78" t="str">
            <v>python</v>
          </cell>
          <cell r="B78" t="str">
            <v>CJDC008S</v>
          </cell>
        </row>
        <row r="79">
          <cell r="A79" t="str">
            <v>企业会计模拟</v>
          </cell>
          <cell r="B79" t="str">
            <v>CJDK027S</v>
          </cell>
        </row>
        <row r="80">
          <cell r="A80" t="str">
            <v>企业财务管理</v>
          </cell>
          <cell r="B80" t="str">
            <v>CJDK005S</v>
          </cell>
        </row>
        <row r="81">
          <cell r="A81" t="str">
            <v>行业会计</v>
          </cell>
          <cell r="B81" t="str">
            <v>CJDK006S</v>
          </cell>
        </row>
        <row r="82">
          <cell r="A82" t="str">
            <v>财政金融基础</v>
          </cell>
          <cell r="B82" t="str">
            <v>CJDK010S</v>
          </cell>
        </row>
        <row r="83">
          <cell r="A83" t="str">
            <v>统计基础</v>
          </cell>
          <cell r="B83" t="str">
            <v>CJDK011S</v>
          </cell>
        </row>
        <row r="84">
          <cell r="A84" t="str">
            <v>管理会计基础</v>
          </cell>
          <cell r="B84" t="str">
            <v>CJDK017S</v>
          </cell>
        </row>
        <row r="85">
          <cell r="A85" t="str">
            <v>ERP沙盘模拟</v>
          </cell>
          <cell r="B85" t="str">
            <v>CJDK019S</v>
          </cell>
        </row>
        <row r="86">
          <cell r="A86" t="str">
            <v>基础会计学</v>
          </cell>
          <cell r="B86" t="str">
            <v>CJCS001S</v>
          </cell>
        </row>
        <row r="87">
          <cell r="A87" t="str">
            <v>财务会计</v>
          </cell>
          <cell r="B87" t="str">
            <v>CJCS002S</v>
          </cell>
        </row>
        <row r="88">
          <cell r="A88" t="str">
            <v>税收概论</v>
          </cell>
          <cell r="B88" t="str">
            <v>CJCS003S</v>
          </cell>
        </row>
        <row r="89">
          <cell r="A89" t="str">
            <v>税法（一）</v>
          </cell>
          <cell r="B89" t="str">
            <v>CJCS004A</v>
          </cell>
        </row>
        <row r="90">
          <cell r="A90" t="str">
            <v>税法（二）</v>
          </cell>
          <cell r="B90" t="str">
            <v>CJCS004B</v>
          </cell>
        </row>
        <row r="91">
          <cell r="A91" t="str">
            <v>税收管理</v>
          </cell>
          <cell r="B91" t="str">
            <v>CJCS005S</v>
          </cell>
        </row>
        <row r="92">
          <cell r="A92" t="str">
            <v>纳税检查</v>
          </cell>
          <cell r="B92" t="str">
            <v>CJCS006S</v>
          </cell>
        </row>
        <row r="93">
          <cell r="A93" t="str">
            <v>税收会计（一）</v>
          </cell>
          <cell r="B93" t="str">
            <v>CJCS007A</v>
          </cell>
        </row>
        <row r="94">
          <cell r="A94" t="str">
            <v>税收会计（二）</v>
          </cell>
          <cell r="B94" t="str">
            <v>CJCS007B</v>
          </cell>
        </row>
        <row r="95">
          <cell r="A95" t="str">
            <v>审计学</v>
          </cell>
          <cell r="B95" t="str">
            <v>CJCS008S</v>
          </cell>
        </row>
        <row r="96">
          <cell r="A96" t="str">
            <v>中国税制</v>
          </cell>
          <cell r="B96" t="str">
            <v>CJCS009S</v>
          </cell>
        </row>
        <row r="97">
          <cell r="A97" t="str">
            <v>税务英语</v>
          </cell>
          <cell r="B97" t="str">
            <v>CJCS010S</v>
          </cell>
        </row>
        <row r="98">
          <cell r="A98" t="str">
            <v>税务筹划</v>
          </cell>
          <cell r="B98" t="str">
            <v>CJCS011S</v>
          </cell>
        </row>
        <row r="99">
          <cell r="A99" t="str">
            <v>大学生理财与规划</v>
          </cell>
          <cell r="B99" t="str">
            <v>CJDK023S</v>
          </cell>
        </row>
        <row r="100">
          <cell r="A100" t="str">
            <v>税收会计</v>
          </cell>
          <cell r="B100" t="str">
            <v>CJCS007S</v>
          </cell>
        </row>
        <row r="101">
          <cell r="A101" t="str">
            <v>国际税收</v>
          </cell>
          <cell r="B101" t="str">
            <v>CJCS012S</v>
          </cell>
        </row>
        <row r="102">
          <cell r="A102" t="str">
            <v>营运管理（选修）</v>
          </cell>
          <cell r="B102" t="str">
            <v>CJDC011S</v>
          </cell>
        </row>
        <row r="103">
          <cell r="A103" t="str">
            <v>银行会计</v>
          </cell>
          <cell r="B103" t="str">
            <v>CJDK020S</v>
          </cell>
        </row>
        <row r="104">
          <cell r="A104" t="str">
            <v>管理学基础（选修）</v>
          </cell>
          <cell r="B104" t="str">
            <v>CJDK028S</v>
          </cell>
        </row>
        <row r="105">
          <cell r="A105" t="str">
            <v>财务大数据基础-Python基础</v>
          </cell>
          <cell r="B105" t="str">
            <v>CJDK025S</v>
          </cell>
        </row>
        <row r="106">
          <cell r="A106" t="str">
            <v>财务大数据程序设计与应用-Python程序设计与应用</v>
          </cell>
          <cell r="B106" t="str">
            <v>CJDK026S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FB70A-85E9-4827-AC33-4FA1DE67FB6F}">
  <sheetPr>
    <pageSetUpPr fitToPage="1"/>
  </sheetPr>
  <dimension ref="A1:V35"/>
  <sheetViews>
    <sheetView workbookViewId="0">
      <selection sqref="A1:Q34"/>
    </sheetView>
  </sheetViews>
  <sheetFormatPr defaultColWidth="9" defaultRowHeight="13.9" x14ac:dyDescent="0.4"/>
  <cols>
    <col min="1" max="1" width="2.3984375" customWidth="1"/>
    <col min="2" max="2" width="3.265625" customWidth="1"/>
    <col min="3" max="3" width="3.1328125" customWidth="1"/>
    <col min="4" max="4" width="21.59765625" customWidth="1"/>
    <col min="5" max="5" width="7.265625" customWidth="1"/>
    <col min="6" max="6" width="2.59765625" customWidth="1"/>
    <col min="7" max="7" width="7" customWidth="1"/>
    <col min="8" max="10" width="4.86328125" customWidth="1"/>
    <col min="11" max="16" width="4.46484375" customWidth="1"/>
    <col min="17" max="17" width="14" customWidth="1"/>
    <col min="18" max="18" width="2.46484375" customWidth="1"/>
    <col min="19" max="19" width="15.86328125" customWidth="1"/>
    <col min="21" max="22" width="9.86328125" customWidth="1"/>
  </cols>
  <sheetData>
    <row r="1" spans="1:22" ht="17.649999999999999" x14ac:dyDescent="0.4">
      <c r="A1" s="108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88"/>
      <c r="S1" s="88"/>
      <c r="T1" s="89"/>
      <c r="U1" s="89"/>
      <c r="V1" s="89"/>
    </row>
    <row r="2" spans="1:22" x14ac:dyDescent="0.4">
      <c r="A2" s="109" t="s">
        <v>250</v>
      </c>
      <c r="B2" s="110"/>
      <c r="C2" s="110"/>
      <c r="D2" s="110"/>
      <c r="E2" s="110"/>
      <c r="F2" s="90"/>
      <c r="G2" s="90"/>
      <c r="H2" s="90"/>
      <c r="I2" s="90"/>
      <c r="J2" s="90"/>
      <c r="K2" s="90"/>
      <c r="L2" s="91"/>
      <c r="M2" s="91"/>
      <c r="N2" s="111">
        <v>44849</v>
      </c>
      <c r="O2" s="111"/>
      <c r="P2" s="111"/>
      <c r="Q2" s="111"/>
      <c r="R2" s="92"/>
      <c r="S2" s="92"/>
      <c r="T2" s="89"/>
      <c r="U2" s="89"/>
      <c r="V2" s="89"/>
    </row>
    <row r="3" spans="1:22" x14ac:dyDescent="0.4">
      <c r="A3" s="112" t="s">
        <v>2</v>
      </c>
      <c r="B3" s="112" t="s">
        <v>3</v>
      </c>
      <c r="C3" s="112" t="s">
        <v>4</v>
      </c>
      <c r="D3" s="115" t="s">
        <v>5</v>
      </c>
      <c r="E3" s="115" t="s">
        <v>6</v>
      </c>
      <c r="F3" s="112" t="s">
        <v>7</v>
      </c>
      <c r="G3" s="118" t="s">
        <v>8</v>
      </c>
      <c r="H3" s="119"/>
      <c r="I3" s="119"/>
      <c r="J3" s="124" t="s">
        <v>9</v>
      </c>
      <c r="K3" s="118" t="s">
        <v>10</v>
      </c>
      <c r="L3" s="119"/>
      <c r="M3" s="119"/>
      <c r="N3" s="119"/>
      <c r="O3" s="125" t="s">
        <v>11</v>
      </c>
      <c r="P3" s="125" t="s">
        <v>12</v>
      </c>
      <c r="Q3" s="112" t="s">
        <v>13</v>
      </c>
      <c r="R3" s="89"/>
      <c r="S3" s="89"/>
      <c r="T3" s="89"/>
    </row>
    <row r="4" spans="1:22" x14ac:dyDescent="0.4">
      <c r="A4" s="113"/>
      <c r="B4" s="113"/>
      <c r="C4" s="113"/>
      <c r="D4" s="116"/>
      <c r="E4" s="116"/>
      <c r="F4" s="113"/>
      <c r="G4" s="112" t="s">
        <v>14</v>
      </c>
      <c r="H4" s="112" t="s">
        <v>15</v>
      </c>
      <c r="I4" s="120" t="s">
        <v>16</v>
      </c>
      <c r="J4" s="124"/>
      <c r="K4" s="118" t="s">
        <v>17</v>
      </c>
      <c r="L4" s="123"/>
      <c r="M4" s="118" t="s">
        <v>18</v>
      </c>
      <c r="N4" s="123"/>
      <c r="O4" s="126"/>
      <c r="P4" s="126"/>
      <c r="Q4" s="113"/>
      <c r="R4" s="89"/>
      <c r="S4" s="89"/>
      <c r="T4" s="89"/>
    </row>
    <row r="5" spans="1:22" x14ac:dyDescent="0.4">
      <c r="A5" s="113"/>
      <c r="B5" s="113"/>
      <c r="C5" s="113"/>
      <c r="D5" s="116"/>
      <c r="E5" s="116"/>
      <c r="F5" s="113"/>
      <c r="G5" s="113"/>
      <c r="H5" s="113"/>
      <c r="I5" s="121"/>
      <c r="J5" s="124"/>
      <c r="K5" s="18">
        <v>1</v>
      </c>
      <c r="L5" s="18">
        <v>2</v>
      </c>
      <c r="M5" s="18">
        <v>3</v>
      </c>
      <c r="N5" s="18">
        <v>4</v>
      </c>
      <c r="O5" s="126"/>
      <c r="P5" s="126"/>
      <c r="Q5" s="113"/>
      <c r="R5" s="89"/>
      <c r="S5" s="89"/>
      <c r="T5" s="89"/>
    </row>
    <row r="6" spans="1:22" x14ac:dyDescent="0.4">
      <c r="A6" s="114"/>
      <c r="B6" s="114"/>
      <c r="C6" s="114"/>
      <c r="D6" s="117"/>
      <c r="E6" s="117"/>
      <c r="F6" s="114"/>
      <c r="G6" s="114"/>
      <c r="H6" s="114"/>
      <c r="I6" s="122"/>
      <c r="J6" s="124"/>
      <c r="K6" s="93" t="s">
        <v>20</v>
      </c>
      <c r="L6" s="93">
        <v>18</v>
      </c>
      <c r="M6" s="93">
        <v>18</v>
      </c>
      <c r="N6" s="93">
        <v>18</v>
      </c>
      <c r="O6" s="127"/>
      <c r="P6" s="127"/>
      <c r="Q6" s="114"/>
      <c r="R6" s="89"/>
    </row>
    <row r="7" spans="1:22" ht="24.75" customHeight="1" x14ac:dyDescent="0.4">
      <c r="A7" s="112" t="s">
        <v>21</v>
      </c>
      <c r="B7" s="112" t="s">
        <v>22</v>
      </c>
      <c r="C7" s="18">
        <v>1</v>
      </c>
      <c r="D7" s="18" t="s">
        <v>23</v>
      </c>
      <c r="E7" s="18" t="s">
        <v>24</v>
      </c>
      <c r="F7" s="18" t="s">
        <v>25</v>
      </c>
      <c r="G7" s="18">
        <v>72</v>
      </c>
      <c r="H7" s="18">
        <v>36</v>
      </c>
      <c r="I7" s="18">
        <v>36</v>
      </c>
      <c r="J7" s="18">
        <v>4</v>
      </c>
      <c r="K7" s="93" t="s">
        <v>26</v>
      </c>
      <c r="L7" s="93"/>
      <c r="M7" s="93"/>
      <c r="N7" s="93"/>
      <c r="O7" s="18" t="s">
        <v>27</v>
      </c>
      <c r="P7" s="18"/>
      <c r="Q7" s="18" t="s">
        <v>28</v>
      </c>
      <c r="R7" s="89"/>
    </row>
    <row r="8" spans="1:22" ht="24.75" customHeight="1" x14ac:dyDescent="0.4">
      <c r="A8" s="113"/>
      <c r="B8" s="113"/>
      <c r="C8" s="18">
        <v>2</v>
      </c>
      <c r="D8" s="18" t="s">
        <v>29</v>
      </c>
      <c r="E8" s="18" t="s">
        <v>242</v>
      </c>
      <c r="F8" s="18" t="s">
        <v>25</v>
      </c>
      <c r="G8" s="18">
        <v>12</v>
      </c>
      <c r="H8" s="18">
        <v>8</v>
      </c>
      <c r="I8" s="18">
        <v>4</v>
      </c>
      <c r="J8" s="18">
        <v>1</v>
      </c>
      <c r="K8" s="93" t="s">
        <v>30</v>
      </c>
      <c r="L8" s="93" t="s">
        <v>30</v>
      </c>
      <c r="M8" s="93" t="s">
        <v>30</v>
      </c>
      <c r="N8" s="93"/>
      <c r="O8" s="18" t="s">
        <v>27</v>
      </c>
      <c r="P8" s="18"/>
      <c r="Q8" s="18" t="s">
        <v>243</v>
      </c>
      <c r="R8" s="89"/>
    </row>
    <row r="9" spans="1:22" ht="24.75" customHeight="1" x14ac:dyDescent="0.4">
      <c r="A9" s="113"/>
      <c r="B9" s="113"/>
      <c r="C9" s="18">
        <v>3</v>
      </c>
      <c r="D9" s="18" t="s">
        <v>31</v>
      </c>
      <c r="E9" s="18" t="s">
        <v>32</v>
      </c>
      <c r="F9" s="18" t="s">
        <v>25</v>
      </c>
      <c r="G9" s="18">
        <v>30</v>
      </c>
      <c r="H9" s="18">
        <v>24</v>
      </c>
      <c r="I9" s="18">
        <v>6</v>
      </c>
      <c r="J9" s="18">
        <v>2</v>
      </c>
      <c r="K9" s="93" t="s">
        <v>33</v>
      </c>
      <c r="L9" s="93"/>
      <c r="M9" s="93"/>
      <c r="N9" s="93"/>
      <c r="O9" s="18" t="s">
        <v>34</v>
      </c>
      <c r="P9" s="18"/>
      <c r="Q9" s="18" t="s">
        <v>28</v>
      </c>
      <c r="R9" s="89"/>
    </row>
    <row r="10" spans="1:22" ht="24.75" customHeight="1" x14ac:dyDescent="0.4">
      <c r="A10" s="113"/>
      <c r="B10" s="113"/>
      <c r="C10" s="18">
        <v>4</v>
      </c>
      <c r="D10" s="18" t="s">
        <v>35</v>
      </c>
      <c r="E10" s="18" t="s">
        <v>36</v>
      </c>
      <c r="F10" s="18" t="s">
        <v>25</v>
      </c>
      <c r="G10" s="18">
        <v>36</v>
      </c>
      <c r="H10" s="18">
        <v>28</v>
      </c>
      <c r="I10" s="18">
        <v>8</v>
      </c>
      <c r="J10" s="18">
        <v>2</v>
      </c>
      <c r="K10" s="84"/>
      <c r="L10" s="93" t="s">
        <v>37</v>
      </c>
      <c r="M10" s="93"/>
      <c r="N10" s="93"/>
      <c r="O10" s="18" t="s">
        <v>34</v>
      </c>
      <c r="P10" s="18"/>
      <c r="Q10" s="18" t="s">
        <v>28</v>
      </c>
      <c r="R10" s="89"/>
    </row>
    <row r="11" spans="1:22" ht="31.05" customHeight="1" x14ac:dyDescent="0.4">
      <c r="A11" s="113"/>
      <c r="B11" s="113"/>
      <c r="C11" s="18">
        <v>5</v>
      </c>
      <c r="D11" s="18" t="s">
        <v>38</v>
      </c>
      <c r="E11" s="18" t="s">
        <v>39</v>
      </c>
      <c r="F11" s="18" t="s">
        <v>40</v>
      </c>
      <c r="G11" s="18">
        <v>54</v>
      </c>
      <c r="H11" s="18">
        <v>54</v>
      </c>
      <c r="I11" s="18">
        <v>0</v>
      </c>
      <c r="J11" s="18">
        <v>3</v>
      </c>
      <c r="K11" s="93"/>
      <c r="L11" s="93"/>
      <c r="M11" s="93" t="s">
        <v>41</v>
      </c>
      <c r="N11" s="93"/>
      <c r="O11" s="18" t="s">
        <v>34</v>
      </c>
      <c r="P11" s="93"/>
      <c r="Q11" s="18" t="s">
        <v>28</v>
      </c>
      <c r="R11" s="89"/>
    </row>
    <row r="12" spans="1:22" ht="24.75" customHeight="1" x14ac:dyDescent="0.4">
      <c r="A12" s="113"/>
      <c r="B12" s="113"/>
      <c r="C12" s="18">
        <v>6</v>
      </c>
      <c r="D12" s="18" t="s">
        <v>42</v>
      </c>
      <c r="E12" s="18" t="s">
        <v>43</v>
      </c>
      <c r="F12" s="18" t="s">
        <v>25</v>
      </c>
      <c r="G12" s="18">
        <v>36</v>
      </c>
      <c r="H12" s="18">
        <v>28</v>
      </c>
      <c r="I12" s="18">
        <v>8</v>
      </c>
      <c r="J12" s="18">
        <v>2</v>
      </c>
      <c r="K12" s="93"/>
      <c r="L12" s="93" t="s">
        <v>37</v>
      </c>
      <c r="N12" s="93"/>
      <c r="O12" s="18" t="s">
        <v>34</v>
      </c>
      <c r="P12" s="93"/>
      <c r="Q12" s="18" t="s">
        <v>28</v>
      </c>
      <c r="R12" s="89"/>
    </row>
    <row r="13" spans="1:22" ht="24.75" customHeight="1" x14ac:dyDescent="0.4">
      <c r="A13" s="113"/>
      <c r="B13" s="113"/>
      <c r="C13" s="18">
        <v>7</v>
      </c>
      <c r="D13" s="18" t="s">
        <v>54</v>
      </c>
      <c r="E13" s="18" t="s">
        <v>55</v>
      </c>
      <c r="F13" s="18" t="s">
        <v>25</v>
      </c>
      <c r="G13" s="18">
        <v>30</v>
      </c>
      <c r="H13" s="18">
        <v>15</v>
      </c>
      <c r="I13" s="18">
        <v>15</v>
      </c>
      <c r="J13" s="18">
        <v>2</v>
      </c>
      <c r="K13" s="93" t="s">
        <v>33</v>
      </c>
      <c r="L13" s="93"/>
      <c r="M13" s="93"/>
      <c r="N13" s="93"/>
      <c r="O13" s="18" t="s">
        <v>27</v>
      </c>
      <c r="P13" s="93"/>
      <c r="Q13" s="18" t="s">
        <v>197</v>
      </c>
      <c r="R13" s="89"/>
    </row>
    <row r="14" spans="1:22" ht="24.75" customHeight="1" x14ac:dyDescent="0.4">
      <c r="A14" s="113"/>
      <c r="B14" s="113"/>
      <c r="C14" s="18">
        <v>8</v>
      </c>
      <c r="D14" s="18" t="s">
        <v>56</v>
      </c>
      <c r="E14" s="18" t="s">
        <v>57</v>
      </c>
      <c r="F14" s="18" t="s">
        <v>25</v>
      </c>
      <c r="G14" s="18">
        <v>36</v>
      </c>
      <c r="H14" s="18">
        <v>18</v>
      </c>
      <c r="I14" s="18">
        <v>18</v>
      </c>
      <c r="J14" s="18">
        <v>2</v>
      </c>
      <c r="K14" s="93"/>
      <c r="L14" s="93" t="s">
        <v>37</v>
      </c>
      <c r="M14" s="93"/>
      <c r="N14" s="93"/>
      <c r="O14" s="18" t="s">
        <v>27</v>
      </c>
      <c r="P14" s="93"/>
      <c r="Q14" s="18" t="s">
        <v>197</v>
      </c>
      <c r="R14" s="89"/>
    </row>
    <row r="15" spans="1:22" ht="24.75" customHeight="1" x14ac:dyDescent="0.4">
      <c r="A15" s="113"/>
      <c r="B15" s="113"/>
      <c r="C15" s="18">
        <v>9</v>
      </c>
      <c r="D15" s="18" t="s">
        <v>244</v>
      </c>
      <c r="E15" s="18" t="s">
        <v>45</v>
      </c>
      <c r="F15" s="18" t="s">
        <v>25</v>
      </c>
      <c r="G15" s="18">
        <v>6</v>
      </c>
      <c r="H15" s="18">
        <v>4</v>
      </c>
      <c r="I15" s="18">
        <v>2</v>
      </c>
      <c r="J15" s="18">
        <v>0.5</v>
      </c>
      <c r="K15" s="93" t="s">
        <v>49</v>
      </c>
      <c r="L15" s="93"/>
      <c r="M15" s="93"/>
      <c r="N15" s="93"/>
      <c r="O15" s="18" t="s">
        <v>27</v>
      </c>
      <c r="P15" s="93"/>
      <c r="Q15" s="18" t="s">
        <v>28</v>
      </c>
      <c r="R15" s="89"/>
    </row>
    <row r="16" spans="1:22" ht="24.75" customHeight="1" x14ac:dyDescent="0.4">
      <c r="A16" s="113"/>
      <c r="B16" s="113"/>
      <c r="C16" s="18">
        <v>10</v>
      </c>
      <c r="D16" s="18" t="s">
        <v>47</v>
      </c>
      <c r="E16" s="18" t="s">
        <v>48</v>
      </c>
      <c r="F16" s="18" t="s">
        <v>25</v>
      </c>
      <c r="G16" s="18">
        <v>6</v>
      </c>
      <c r="H16" s="18">
        <v>4</v>
      </c>
      <c r="I16" s="18">
        <v>2</v>
      </c>
      <c r="J16" s="18">
        <v>0.5</v>
      </c>
      <c r="K16" s="93"/>
      <c r="L16" s="93" t="s">
        <v>49</v>
      </c>
      <c r="M16" s="93"/>
      <c r="N16" s="93"/>
      <c r="O16" s="18" t="s">
        <v>27</v>
      </c>
      <c r="P16" s="93"/>
      <c r="Q16" s="18" t="s">
        <v>28</v>
      </c>
      <c r="R16" s="89"/>
    </row>
    <row r="17" spans="1:18" ht="24.75" customHeight="1" x14ac:dyDescent="0.4">
      <c r="A17" s="113"/>
      <c r="B17" s="113"/>
      <c r="C17" s="18">
        <v>11</v>
      </c>
      <c r="D17" s="18" t="s">
        <v>62</v>
      </c>
      <c r="E17" s="18" t="s">
        <v>63</v>
      </c>
      <c r="F17" s="18" t="s">
        <v>40</v>
      </c>
      <c r="G17" s="18">
        <v>8</v>
      </c>
      <c r="H17" s="18">
        <v>4</v>
      </c>
      <c r="I17" s="18">
        <v>4</v>
      </c>
      <c r="J17" s="18">
        <v>0.5</v>
      </c>
      <c r="K17" s="93" t="s">
        <v>64</v>
      </c>
      <c r="L17" s="93"/>
      <c r="M17" s="93"/>
      <c r="N17" s="93"/>
      <c r="O17" s="18" t="s">
        <v>27</v>
      </c>
      <c r="P17" s="93"/>
      <c r="Q17" s="18" t="s">
        <v>28</v>
      </c>
      <c r="R17" s="89"/>
    </row>
    <row r="18" spans="1:18" ht="24.75" customHeight="1" x14ac:dyDescent="0.4">
      <c r="A18" s="113"/>
      <c r="B18" s="113"/>
      <c r="C18" s="18">
        <v>12</v>
      </c>
      <c r="D18" s="18" t="s">
        <v>65</v>
      </c>
      <c r="E18" s="18" t="s">
        <v>66</v>
      </c>
      <c r="F18" s="18" t="s">
        <v>40</v>
      </c>
      <c r="G18" s="18">
        <v>8</v>
      </c>
      <c r="H18" s="18">
        <v>4</v>
      </c>
      <c r="I18" s="18">
        <v>4</v>
      </c>
      <c r="J18" s="18">
        <v>0.5</v>
      </c>
      <c r="K18" s="93"/>
      <c r="L18" s="93" t="s">
        <v>64</v>
      </c>
      <c r="M18" s="93"/>
      <c r="N18" s="93"/>
      <c r="O18" s="18" t="s">
        <v>27</v>
      </c>
      <c r="P18" s="93"/>
      <c r="Q18" s="18" t="s">
        <v>28</v>
      </c>
      <c r="R18" s="89"/>
    </row>
    <row r="19" spans="1:18" ht="24.75" customHeight="1" x14ac:dyDescent="0.4">
      <c r="A19" s="113"/>
      <c r="B19" s="113"/>
      <c r="C19" s="18">
        <v>13</v>
      </c>
      <c r="D19" s="18" t="s">
        <v>67</v>
      </c>
      <c r="E19" s="18" t="s">
        <v>68</v>
      </c>
      <c r="F19" s="18" t="s">
        <v>40</v>
      </c>
      <c r="G19" s="18">
        <v>8</v>
      </c>
      <c r="H19" s="18">
        <v>4</v>
      </c>
      <c r="I19" s="18">
        <v>4</v>
      </c>
      <c r="J19" s="18">
        <v>0.5</v>
      </c>
      <c r="K19" s="93"/>
      <c r="L19" s="93"/>
      <c r="M19" s="93" t="s">
        <v>64</v>
      </c>
      <c r="N19" s="93"/>
      <c r="O19" s="18" t="s">
        <v>27</v>
      </c>
      <c r="P19" s="93"/>
      <c r="Q19" s="18" t="s">
        <v>28</v>
      </c>
      <c r="R19" s="89"/>
    </row>
    <row r="20" spans="1:18" ht="24.75" customHeight="1" x14ac:dyDescent="0.4">
      <c r="A20" s="113"/>
      <c r="B20" s="113"/>
      <c r="C20" s="18">
        <v>14</v>
      </c>
      <c r="D20" s="94" t="s">
        <v>71</v>
      </c>
      <c r="E20" s="18" t="s">
        <v>245</v>
      </c>
      <c r="F20" s="18" t="s">
        <v>40</v>
      </c>
      <c r="G20" s="18">
        <v>18</v>
      </c>
      <c r="H20" s="18">
        <v>18</v>
      </c>
      <c r="I20" s="18">
        <v>0</v>
      </c>
      <c r="J20" s="18">
        <v>1</v>
      </c>
      <c r="K20" s="93" t="s">
        <v>246</v>
      </c>
      <c r="L20" s="93"/>
      <c r="M20" s="93"/>
      <c r="N20" s="93"/>
      <c r="O20" s="18" t="s">
        <v>27</v>
      </c>
      <c r="P20" s="93"/>
      <c r="Q20" s="18" t="s">
        <v>28</v>
      </c>
      <c r="R20" s="89"/>
    </row>
    <row r="21" spans="1:18" ht="24.75" customHeight="1" x14ac:dyDescent="0.4">
      <c r="A21" s="113"/>
      <c r="B21" s="113"/>
      <c r="C21" s="18">
        <v>15</v>
      </c>
      <c r="D21" s="18" t="s">
        <v>72</v>
      </c>
      <c r="E21" s="18" t="s">
        <v>73</v>
      </c>
      <c r="F21" s="18" t="s">
        <v>25</v>
      </c>
      <c r="G21" s="18">
        <v>30</v>
      </c>
      <c r="H21" s="18">
        <v>20</v>
      </c>
      <c r="I21" s="18">
        <v>10</v>
      </c>
      <c r="J21" s="18">
        <v>2</v>
      </c>
      <c r="K21" s="93" t="s">
        <v>74</v>
      </c>
      <c r="L21" s="93"/>
      <c r="M21" s="93"/>
      <c r="N21" s="93"/>
      <c r="O21" s="18" t="s">
        <v>27</v>
      </c>
      <c r="P21" s="93"/>
      <c r="Q21" s="18" t="s">
        <v>75</v>
      </c>
      <c r="R21" s="89"/>
    </row>
    <row r="22" spans="1:18" ht="24.75" customHeight="1" x14ac:dyDescent="0.4">
      <c r="A22" s="113"/>
      <c r="B22" s="113"/>
      <c r="C22" s="18">
        <v>16</v>
      </c>
      <c r="D22" s="18" t="s">
        <v>76</v>
      </c>
      <c r="E22" s="18" t="s">
        <v>77</v>
      </c>
      <c r="F22" s="18" t="s">
        <v>25</v>
      </c>
      <c r="G22" s="18">
        <v>60</v>
      </c>
      <c r="H22" s="18">
        <v>0</v>
      </c>
      <c r="I22" s="18">
        <v>60</v>
      </c>
      <c r="J22" s="18">
        <v>4</v>
      </c>
      <c r="K22" s="93"/>
      <c r="L22" s="93" t="s">
        <v>78</v>
      </c>
      <c r="M22" s="93"/>
      <c r="O22" s="18" t="s">
        <v>27</v>
      </c>
      <c r="P22" s="93"/>
      <c r="Q22" s="18" t="s">
        <v>28</v>
      </c>
      <c r="R22" s="89"/>
    </row>
    <row r="23" spans="1:18" ht="24.75" customHeight="1" x14ac:dyDescent="0.4">
      <c r="A23" s="113"/>
      <c r="B23" s="113"/>
      <c r="C23" s="18">
        <v>17</v>
      </c>
      <c r="D23" s="18" t="s">
        <v>79</v>
      </c>
      <c r="E23" s="18" t="s">
        <v>80</v>
      </c>
      <c r="F23" s="18" t="s">
        <v>81</v>
      </c>
      <c r="G23" s="18">
        <v>252</v>
      </c>
      <c r="H23" s="18">
        <v>0</v>
      </c>
      <c r="I23" s="18">
        <v>252</v>
      </c>
      <c r="J23" s="18">
        <v>14</v>
      </c>
      <c r="K23" s="93"/>
      <c r="L23" s="93"/>
      <c r="M23" s="93"/>
      <c r="N23" s="93" t="s">
        <v>82</v>
      </c>
      <c r="O23" s="18" t="s">
        <v>27</v>
      </c>
      <c r="P23" s="93"/>
      <c r="Q23" s="18" t="s">
        <v>28</v>
      </c>
      <c r="R23" s="89"/>
    </row>
    <row r="24" spans="1:18" ht="24.75" customHeight="1" x14ac:dyDescent="0.4">
      <c r="A24" s="113"/>
      <c r="B24" s="113"/>
      <c r="C24" s="18">
        <v>18</v>
      </c>
      <c r="D24" s="18" t="s">
        <v>83</v>
      </c>
      <c r="E24" s="18" t="s">
        <v>84</v>
      </c>
      <c r="F24" s="18" t="s">
        <v>25</v>
      </c>
      <c r="G24" s="18">
        <v>120</v>
      </c>
      <c r="H24" s="18">
        <v>0</v>
      </c>
      <c r="I24" s="18">
        <v>120</v>
      </c>
      <c r="J24" s="18">
        <v>4</v>
      </c>
      <c r="K24" s="93"/>
      <c r="L24" s="93"/>
      <c r="M24" s="93" t="s">
        <v>85</v>
      </c>
      <c r="N24" s="93"/>
      <c r="O24" s="18" t="s">
        <v>27</v>
      </c>
      <c r="P24" s="93"/>
      <c r="Q24" s="18" t="s">
        <v>28</v>
      </c>
      <c r="R24" s="89"/>
    </row>
    <row r="25" spans="1:18" ht="21.75" customHeight="1" x14ac:dyDescent="0.4">
      <c r="A25" s="113"/>
      <c r="B25" s="114"/>
      <c r="C25" s="132" t="s">
        <v>86</v>
      </c>
      <c r="D25" s="132"/>
      <c r="E25" s="132"/>
      <c r="F25" s="132"/>
      <c r="G25" s="95">
        <f>SUM(G7:G24)-G22-G24</f>
        <v>642</v>
      </c>
      <c r="H25" s="95">
        <f>SUM(H7:H24)-H22-H24</f>
        <v>269</v>
      </c>
      <c r="I25" s="95">
        <f>SUM(I7:I24)-I22-I24</f>
        <v>373</v>
      </c>
      <c r="J25" s="95">
        <f>SUM(J7:J24)-J22-J24</f>
        <v>37.5</v>
      </c>
      <c r="K25" s="96"/>
      <c r="L25" s="96"/>
      <c r="M25" s="96"/>
      <c r="N25" s="96"/>
      <c r="O25" s="95"/>
      <c r="P25" s="95"/>
      <c r="Q25" s="18"/>
      <c r="R25" s="89"/>
    </row>
    <row r="26" spans="1:18" ht="22.5" customHeight="1" x14ac:dyDescent="0.4">
      <c r="A26" s="113"/>
      <c r="B26" s="113" t="s">
        <v>110</v>
      </c>
      <c r="C26" s="18">
        <v>1</v>
      </c>
      <c r="D26" s="18" t="s">
        <v>100</v>
      </c>
      <c r="E26" s="18" t="s">
        <v>101</v>
      </c>
      <c r="F26" s="18" t="s">
        <v>25</v>
      </c>
      <c r="G26" s="18">
        <v>15</v>
      </c>
      <c r="H26" s="18">
        <v>10</v>
      </c>
      <c r="I26" s="18">
        <v>5</v>
      </c>
      <c r="J26" s="18">
        <v>1</v>
      </c>
      <c r="K26" s="93" t="s">
        <v>46</v>
      </c>
      <c r="L26" s="93"/>
      <c r="M26" s="93"/>
      <c r="N26" s="93"/>
      <c r="O26" s="18" t="s">
        <v>27</v>
      </c>
      <c r="P26" s="93"/>
      <c r="Q26" s="18" t="s">
        <v>28</v>
      </c>
      <c r="R26" s="89"/>
    </row>
    <row r="27" spans="1:18" ht="22.5" customHeight="1" x14ac:dyDescent="0.4">
      <c r="A27" s="113"/>
      <c r="B27" s="113"/>
      <c r="C27" s="18">
        <v>2</v>
      </c>
      <c r="D27" s="18" t="s">
        <v>102</v>
      </c>
      <c r="E27" s="18" t="s">
        <v>103</v>
      </c>
      <c r="F27" s="18" t="s">
        <v>25</v>
      </c>
      <c r="G27" s="18">
        <v>18</v>
      </c>
      <c r="H27" s="18">
        <v>9</v>
      </c>
      <c r="I27" s="18">
        <v>9</v>
      </c>
      <c r="J27" s="18">
        <v>1</v>
      </c>
      <c r="K27" s="93"/>
      <c r="L27" s="93" t="s">
        <v>104</v>
      </c>
      <c r="M27" s="93"/>
      <c r="N27" s="93"/>
      <c r="O27" s="18" t="s">
        <v>27</v>
      </c>
      <c r="P27" s="93"/>
      <c r="Q27" s="18" t="s">
        <v>28</v>
      </c>
      <c r="R27" s="89"/>
    </row>
    <row r="28" spans="1:18" ht="22.5" customHeight="1" x14ac:dyDescent="0.4">
      <c r="A28" s="113"/>
      <c r="B28" s="113"/>
      <c r="C28" s="18">
        <v>3</v>
      </c>
      <c r="D28" s="18" t="s">
        <v>105</v>
      </c>
      <c r="E28" s="18" t="s">
        <v>106</v>
      </c>
      <c r="F28" s="18" t="s">
        <v>40</v>
      </c>
      <c r="G28" s="18">
        <v>36</v>
      </c>
      <c r="H28" s="18">
        <v>36</v>
      </c>
      <c r="I28" s="18">
        <v>0</v>
      </c>
      <c r="J28" s="18">
        <v>2</v>
      </c>
      <c r="K28" s="93"/>
      <c r="L28" s="93"/>
      <c r="M28" s="93" t="s">
        <v>37</v>
      </c>
      <c r="N28" s="93"/>
      <c r="O28" s="18" t="s">
        <v>34</v>
      </c>
      <c r="P28" s="93"/>
      <c r="Q28" s="18" t="s">
        <v>107</v>
      </c>
      <c r="R28" s="89"/>
    </row>
    <row r="29" spans="1:18" ht="22.5" customHeight="1" x14ac:dyDescent="0.4">
      <c r="A29" s="113"/>
      <c r="B29" s="113"/>
      <c r="C29" s="18">
        <v>4</v>
      </c>
      <c r="D29" s="18" t="s">
        <v>108</v>
      </c>
      <c r="E29" s="18" t="s">
        <v>109</v>
      </c>
      <c r="F29" s="18" t="s">
        <v>25</v>
      </c>
      <c r="G29" s="18">
        <v>18</v>
      </c>
      <c r="H29" s="18">
        <v>12</v>
      </c>
      <c r="I29" s="18">
        <v>6</v>
      </c>
      <c r="J29" s="18">
        <v>1</v>
      </c>
      <c r="K29" s="93"/>
      <c r="L29" s="93"/>
      <c r="M29" s="93" t="s">
        <v>104</v>
      </c>
      <c r="N29" s="93"/>
      <c r="O29" s="18" t="s">
        <v>27</v>
      </c>
      <c r="P29" s="93"/>
      <c r="Q29" s="18" t="s">
        <v>28</v>
      </c>
      <c r="R29" s="89"/>
    </row>
    <row r="30" spans="1:18" ht="27.75" customHeight="1" x14ac:dyDescent="0.4">
      <c r="A30" s="113"/>
      <c r="B30" s="133"/>
      <c r="C30" s="18">
        <v>5</v>
      </c>
      <c r="D30" s="97" t="s">
        <v>111</v>
      </c>
      <c r="E30" s="97"/>
      <c r="F30" s="98"/>
      <c r="G30" s="18">
        <v>32</v>
      </c>
      <c r="H30" s="18">
        <v>16</v>
      </c>
      <c r="I30" s="18">
        <v>16</v>
      </c>
      <c r="J30" s="18">
        <v>2</v>
      </c>
      <c r="K30" s="93"/>
      <c r="L30" s="93"/>
      <c r="M30" s="93" t="s">
        <v>37</v>
      </c>
      <c r="O30" s="18" t="s">
        <v>27</v>
      </c>
      <c r="P30" s="93"/>
      <c r="Q30" s="18"/>
      <c r="R30" s="89"/>
    </row>
    <row r="31" spans="1:18" ht="24" customHeight="1" x14ac:dyDescent="0.4">
      <c r="A31" s="113"/>
      <c r="B31" s="99"/>
      <c r="C31" s="134" t="s">
        <v>86</v>
      </c>
      <c r="D31" s="135"/>
      <c r="E31" s="135"/>
      <c r="F31" s="136"/>
      <c r="G31" s="100">
        <f>SUM(G26:G30)</f>
        <v>119</v>
      </c>
      <c r="H31" s="100">
        <f>SUM(H26:H30)</f>
        <v>83</v>
      </c>
      <c r="I31" s="100">
        <f>SUM(I26:I30)</f>
        <v>36</v>
      </c>
      <c r="J31" s="100">
        <f>SUM(J26:J30)</f>
        <v>7</v>
      </c>
      <c r="K31" s="18"/>
      <c r="L31" s="18"/>
      <c r="M31" s="18"/>
      <c r="N31" s="18"/>
      <c r="O31" s="18"/>
      <c r="P31" s="18"/>
      <c r="Q31" s="101"/>
      <c r="R31" s="89"/>
    </row>
    <row r="32" spans="1:18" ht="19.5" customHeight="1" x14ac:dyDescent="0.4">
      <c r="A32" s="114"/>
      <c r="B32" s="134" t="s">
        <v>112</v>
      </c>
      <c r="C32" s="135"/>
      <c r="D32" s="135"/>
      <c r="E32" s="135"/>
      <c r="F32" s="136"/>
      <c r="G32" s="102">
        <f>G31+G25</f>
        <v>761</v>
      </c>
      <c r="H32" s="102">
        <f>H31+H25</f>
        <v>352</v>
      </c>
      <c r="I32" s="102">
        <f>I31+I25</f>
        <v>409</v>
      </c>
      <c r="J32" s="102">
        <f>J31+J25</f>
        <v>44.5</v>
      </c>
      <c r="K32" s="95">
        <v>5</v>
      </c>
      <c r="L32" s="95">
        <v>7</v>
      </c>
      <c r="M32" s="95">
        <v>8</v>
      </c>
      <c r="N32" s="95">
        <v>0</v>
      </c>
      <c r="O32" s="95"/>
      <c r="P32" s="95"/>
      <c r="Q32" s="101"/>
      <c r="R32" s="89"/>
    </row>
    <row r="33" spans="1:22" ht="24" customHeight="1" x14ac:dyDescent="0.4">
      <c r="A33" s="103"/>
      <c r="B33" s="103"/>
      <c r="C33" s="103"/>
      <c r="D33" s="128" t="s">
        <v>113</v>
      </c>
      <c r="E33" s="128"/>
      <c r="F33" s="128"/>
      <c r="G33" s="128"/>
      <c r="H33" s="128"/>
      <c r="I33" s="128"/>
      <c r="J33" s="128"/>
      <c r="K33" s="128"/>
      <c r="L33" s="128"/>
      <c r="M33" s="103"/>
      <c r="N33" s="103"/>
      <c r="O33" s="129" t="s">
        <v>114</v>
      </c>
      <c r="P33" s="129"/>
      <c r="Q33" s="129"/>
      <c r="R33" s="104"/>
      <c r="S33" s="105"/>
      <c r="T33" s="89"/>
      <c r="U33" s="89"/>
      <c r="V33" s="89"/>
    </row>
    <row r="34" spans="1:22" ht="41.25" customHeight="1" x14ac:dyDescent="0.4">
      <c r="A34" s="130" t="s">
        <v>115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04"/>
      <c r="S34" s="104"/>
      <c r="T34" s="89"/>
      <c r="U34" s="89"/>
      <c r="V34" s="89"/>
    </row>
    <row r="35" spans="1:22" x14ac:dyDescent="0.25">
      <c r="A35" s="131"/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</row>
  </sheetData>
  <mergeCells count="30">
    <mergeCell ref="A34:Q34"/>
    <mergeCell ref="A35:S35"/>
    <mergeCell ref="A7:A32"/>
    <mergeCell ref="B7:B25"/>
    <mergeCell ref="C25:F25"/>
    <mergeCell ref="B26:B30"/>
    <mergeCell ref="C31:F31"/>
    <mergeCell ref="B32:F32"/>
    <mergeCell ref="K3:N3"/>
    <mergeCell ref="O3:O6"/>
    <mergeCell ref="P3:P6"/>
    <mergeCell ref="Q3:Q6"/>
    <mergeCell ref="D33:L33"/>
    <mergeCell ref="O33:Q33"/>
    <mergeCell ref="A1:Q1"/>
    <mergeCell ref="A2:E2"/>
    <mergeCell ref="N2:Q2"/>
    <mergeCell ref="A3:A6"/>
    <mergeCell ref="B3:B6"/>
    <mergeCell ref="C3:C6"/>
    <mergeCell ref="D3:D6"/>
    <mergeCell ref="E3:E6"/>
    <mergeCell ref="F3:F6"/>
    <mergeCell ref="G3:I3"/>
    <mergeCell ref="G4:G6"/>
    <mergeCell ref="H4:H6"/>
    <mergeCell ref="I4:I6"/>
    <mergeCell ref="K4:L4"/>
    <mergeCell ref="M4:N4"/>
    <mergeCell ref="J3:J6"/>
  </mergeCells>
  <phoneticPr fontId="16" type="noConversion"/>
  <pageMargins left="0.7" right="0.7" top="0.75" bottom="0.75" header="0.3" footer="0.3"/>
  <pageSetup paperSize="9" scale="7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31"/>
  <sheetViews>
    <sheetView tabSelected="1" workbookViewId="0">
      <selection sqref="A1:Q29"/>
    </sheetView>
  </sheetViews>
  <sheetFormatPr defaultColWidth="9" defaultRowHeight="13.9" x14ac:dyDescent="0.4"/>
  <cols>
    <col min="1" max="3" width="3.46484375" customWidth="1"/>
    <col min="4" max="4" width="19.1328125" style="47" customWidth="1"/>
    <col min="5" max="5" width="9.86328125" customWidth="1"/>
    <col min="6" max="6" width="2.59765625" customWidth="1"/>
    <col min="7" max="7" width="5.46484375" customWidth="1"/>
    <col min="8" max="9" width="4.86328125" customWidth="1"/>
    <col min="10" max="10" width="4.1328125" customWidth="1"/>
    <col min="11" max="14" width="4.86328125" style="48" customWidth="1"/>
    <col min="15" max="16" width="3.86328125" customWidth="1"/>
    <col min="17" max="17" width="15.86328125" customWidth="1"/>
    <col min="19" max="21" width="9" style="49"/>
  </cols>
  <sheetData>
    <row r="1" spans="1:25" ht="17.649999999999999" x14ac:dyDescent="0.4">
      <c r="A1" s="162" t="s">
        <v>116</v>
      </c>
      <c r="B1" s="162"/>
      <c r="C1" s="162"/>
      <c r="D1" s="163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</row>
    <row r="2" spans="1:25" x14ac:dyDescent="0.4">
      <c r="A2" s="164" t="s">
        <v>117</v>
      </c>
      <c r="B2" s="164"/>
      <c r="C2" s="164"/>
      <c r="D2" s="164"/>
      <c r="E2" s="164"/>
      <c r="F2" s="50"/>
      <c r="G2" s="50"/>
      <c r="H2" s="50"/>
      <c r="I2" s="50"/>
      <c r="J2" s="50"/>
      <c r="K2" s="63"/>
      <c r="L2" s="165">
        <v>44854</v>
      </c>
      <c r="M2" s="151"/>
      <c r="N2" s="151"/>
      <c r="O2" s="151"/>
      <c r="P2" s="151"/>
      <c r="Q2" s="151"/>
    </row>
    <row r="3" spans="1:25" x14ac:dyDescent="0.4">
      <c r="A3" s="144" t="s">
        <v>2</v>
      </c>
      <c r="B3" s="144" t="s">
        <v>3</v>
      </c>
      <c r="C3" s="144" t="s">
        <v>4</v>
      </c>
      <c r="D3" s="159" t="s">
        <v>5</v>
      </c>
      <c r="E3" s="159" t="s">
        <v>6</v>
      </c>
      <c r="F3" s="144" t="s">
        <v>7</v>
      </c>
      <c r="G3" s="166" t="s">
        <v>8</v>
      </c>
      <c r="H3" s="147"/>
      <c r="I3" s="147"/>
      <c r="J3" s="170" t="s">
        <v>9</v>
      </c>
      <c r="K3" s="167"/>
      <c r="L3" s="167"/>
      <c r="M3" s="167"/>
      <c r="N3" s="168"/>
      <c r="O3" s="139" t="s">
        <v>11</v>
      </c>
      <c r="P3" s="139" t="s">
        <v>12</v>
      </c>
      <c r="Q3" s="144" t="s">
        <v>13</v>
      </c>
    </row>
    <row r="4" spans="1:25" x14ac:dyDescent="0.4">
      <c r="A4" s="142"/>
      <c r="B4" s="142"/>
      <c r="C4" s="142"/>
      <c r="D4" s="160"/>
      <c r="E4" s="160"/>
      <c r="F4" s="142"/>
      <c r="G4" s="144" t="s">
        <v>14</v>
      </c>
      <c r="H4" s="144" t="s">
        <v>15</v>
      </c>
      <c r="I4" s="171" t="s">
        <v>16</v>
      </c>
      <c r="J4" s="170"/>
      <c r="K4" s="169" t="s">
        <v>248</v>
      </c>
      <c r="L4" s="168"/>
      <c r="M4" s="169" t="s">
        <v>249</v>
      </c>
      <c r="N4" s="168"/>
      <c r="O4" s="140"/>
      <c r="P4" s="140"/>
      <c r="Q4" s="142"/>
    </row>
    <row r="5" spans="1:25" x14ac:dyDescent="0.4">
      <c r="A5" s="142"/>
      <c r="B5" s="142"/>
      <c r="C5" s="142"/>
      <c r="D5" s="160"/>
      <c r="E5" s="160"/>
      <c r="F5" s="142"/>
      <c r="G5" s="142"/>
      <c r="H5" s="142"/>
      <c r="I5" s="172"/>
      <c r="J5" s="170"/>
      <c r="K5" s="64">
        <v>3</v>
      </c>
      <c r="L5" s="64">
        <v>4</v>
      </c>
      <c r="M5" s="64">
        <v>5</v>
      </c>
      <c r="N5" s="64">
        <v>6</v>
      </c>
      <c r="O5" s="140"/>
      <c r="P5" s="140"/>
      <c r="Q5" s="142"/>
      <c r="S5" s="76"/>
      <c r="T5" s="76"/>
      <c r="U5" s="76"/>
      <c r="V5" s="77"/>
      <c r="W5" s="77"/>
      <c r="X5" s="77"/>
      <c r="Y5" s="77"/>
    </row>
    <row r="6" spans="1:25" x14ac:dyDescent="0.4">
      <c r="A6" s="143"/>
      <c r="B6" s="143"/>
      <c r="C6" s="143"/>
      <c r="D6" s="161"/>
      <c r="E6" s="161"/>
      <c r="F6" s="143"/>
      <c r="G6" s="143"/>
      <c r="H6" s="143"/>
      <c r="I6" s="173"/>
      <c r="J6" s="170"/>
      <c r="K6" s="65">
        <v>18</v>
      </c>
      <c r="L6" s="65">
        <v>18</v>
      </c>
      <c r="M6" s="65">
        <v>18</v>
      </c>
      <c r="N6" s="65">
        <v>18</v>
      </c>
      <c r="O6" s="141"/>
      <c r="P6" s="141"/>
      <c r="Q6" s="143"/>
      <c r="S6" s="76"/>
      <c r="T6" s="76"/>
      <c r="U6" s="76"/>
      <c r="V6" s="77"/>
      <c r="W6" s="77"/>
      <c r="X6" s="77"/>
      <c r="Y6" s="77"/>
    </row>
    <row r="7" spans="1:25" ht="24.75" customHeight="1" x14ac:dyDescent="0.4">
      <c r="A7" s="142"/>
      <c r="B7" s="142"/>
      <c r="C7" s="51">
        <v>1</v>
      </c>
      <c r="D7" s="106" t="s">
        <v>247</v>
      </c>
      <c r="E7" s="51" t="s">
        <v>221</v>
      </c>
      <c r="F7" s="51" t="s">
        <v>25</v>
      </c>
      <c r="G7" s="51">
        <v>108</v>
      </c>
      <c r="H7" s="51">
        <v>54</v>
      </c>
      <c r="I7" s="51">
        <v>54</v>
      </c>
      <c r="J7" s="51">
        <v>6</v>
      </c>
      <c r="K7" s="66">
        <v>4</v>
      </c>
      <c r="L7" s="66"/>
      <c r="M7" s="66"/>
      <c r="N7" s="66"/>
      <c r="O7" s="51" t="s">
        <v>34</v>
      </c>
      <c r="P7" s="78" t="s">
        <v>119</v>
      </c>
      <c r="Q7" s="51"/>
      <c r="S7" s="79">
        <v>8</v>
      </c>
      <c r="T7" s="79" t="s">
        <v>120</v>
      </c>
      <c r="U7" s="79">
        <f>T7*S7</f>
        <v>144</v>
      </c>
      <c r="V7" s="80"/>
      <c r="W7" s="80"/>
      <c r="X7" s="80"/>
      <c r="Y7" s="77"/>
    </row>
    <row r="8" spans="1:25" ht="24.75" customHeight="1" x14ac:dyDescent="0.4">
      <c r="A8" s="142"/>
      <c r="B8" s="142"/>
      <c r="C8" s="85">
        <v>2</v>
      </c>
      <c r="D8" s="51" t="s">
        <v>121</v>
      </c>
      <c r="E8" s="86" t="s">
        <v>222</v>
      </c>
      <c r="F8" s="51" t="s">
        <v>25</v>
      </c>
      <c r="G8" s="51">
        <v>30</v>
      </c>
      <c r="H8" s="51">
        <v>20</v>
      </c>
      <c r="I8" s="51">
        <f t="shared" ref="I8:I18" si="0">G8-H8</f>
        <v>10</v>
      </c>
      <c r="J8" s="51">
        <v>2</v>
      </c>
      <c r="K8" s="66"/>
      <c r="L8" s="66"/>
      <c r="M8" s="66"/>
      <c r="N8" s="66"/>
      <c r="O8" s="51" t="s">
        <v>34</v>
      </c>
      <c r="P8" s="78"/>
      <c r="Q8" s="51"/>
      <c r="S8" s="81"/>
      <c r="T8" s="81"/>
      <c r="U8" s="81"/>
      <c r="V8" s="11"/>
      <c r="W8" s="11"/>
      <c r="X8" s="11"/>
    </row>
    <row r="9" spans="1:25" ht="24.75" customHeight="1" x14ac:dyDescent="0.4">
      <c r="A9" s="142"/>
      <c r="B9" s="142"/>
      <c r="C9" s="107">
        <v>3</v>
      </c>
      <c r="D9" s="51" t="s">
        <v>122</v>
      </c>
      <c r="E9" s="86" t="s">
        <v>223</v>
      </c>
      <c r="F9" s="51" t="s">
        <v>25</v>
      </c>
      <c r="G9" s="51">
        <v>72</v>
      </c>
      <c r="H9" s="51">
        <v>36</v>
      </c>
      <c r="I9" s="51">
        <f t="shared" si="0"/>
        <v>36</v>
      </c>
      <c r="J9" s="51">
        <v>4</v>
      </c>
      <c r="K9" s="66">
        <v>4</v>
      </c>
      <c r="L9" s="66"/>
      <c r="M9" s="66"/>
      <c r="N9" s="66"/>
      <c r="O9" s="51" t="s">
        <v>34</v>
      </c>
      <c r="P9" s="78" t="s">
        <v>119</v>
      </c>
      <c r="Q9" s="51"/>
    </row>
    <row r="10" spans="1:25" ht="24.75" customHeight="1" x14ac:dyDescent="0.4">
      <c r="A10" s="142"/>
      <c r="B10" s="142"/>
      <c r="C10" s="107">
        <v>4</v>
      </c>
      <c r="D10" s="51" t="s">
        <v>123</v>
      </c>
      <c r="E10" s="86" t="s">
        <v>224</v>
      </c>
      <c r="F10" s="51" t="s">
        <v>25</v>
      </c>
      <c r="G10" s="51">
        <v>72</v>
      </c>
      <c r="H10" s="51">
        <v>36</v>
      </c>
      <c r="I10" s="51">
        <f t="shared" si="0"/>
        <v>36</v>
      </c>
      <c r="J10" s="51">
        <v>4</v>
      </c>
      <c r="K10" s="66">
        <v>4</v>
      </c>
      <c r="L10" s="66"/>
      <c r="M10" s="66"/>
      <c r="N10" s="66"/>
      <c r="O10" s="51" t="s">
        <v>34</v>
      </c>
      <c r="P10" s="78" t="s">
        <v>119</v>
      </c>
      <c r="Q10" s="51"/>
    </row>
    <row r="11" spans="1:25" ht="24.75" customHeight="1" x14ac:dyDescent="0.4">
      <c r="A11" s="142"/>
      <c r="B11" s="142"/>
      <c r="C11" s="107">
        <v>5</v>
      </c>
      <c r="D11" s="51" t="s">
        <v>124</v>
      </c>
      <c r="E11" s="87" t="str">
        <f>VLOOKUP(D11,[1]Sheet1!$A$1:$B$106,2,0)</f>
        <v>CJDK008S</v>
      </c>
      <c r="F11" s="51" t="s">
        <v>25</v>
      </c>
      <c r="G11" s="51">
        <v>72</v>
      </c>
      <c r="H11" s="51">
        <v>52</v>
      </c>
      <c r="I11" s="51">
        <f t="shared" si="0"/>
        <v>20</v>
      </c>
      <c r="J11" s="51">
        <v>4</v>
      </c>
      <c r="K11" s="66"/>
      <c r="L11" s="66"/>
      <c r="M11" s="66">
        <v>4</v>
      </c>
      <c r="N11" s="66"/>
      <c r="O11" s="51" t="s">
        <v>34</v>
      </c>
      <c r="P11" s="78" t="s">
        <v>119</v>
      </c>
      <c r="Q11" s="51"/>
    </row>
    <row r="12" spans="1:25" ht="24.75" customHeight="1" x14ac:dyDescent="0.4">
      <c r="A12" s="142"/>
      <c r="B12" s="142"/>
      <c r="C12" s="107">
        <v>6</v>
      </c>
      <c r="D12" s="51" t="s">
        <v>225</v>
      </c>
      <c r="E12" s="51" t="s">
        <v>226</v>
      </c>
      <c r="F12" s="51" t="s">
        <v>25</v>
      </c>
      <c r="G12" s="51">
        <v>72</v>
      </c>
      <c r="H12" s="51">
        <v>36</v>
      </c>
      <c r="I12" s="51">
        <f t="shared" si="0"/>
        <v>36</v>
      </c>
      <c r="J12" s="51">
        <v>4</v>
      </c>
      <c r="K12" s="66"/>
      <c r="L12" s="66"/>
      <c r="M12" s="66">
        <v>4</v>
      </c>
      <c r="N12" s="66"/>
      <c r="O12" s="51" t="s">
        <v>34</v>
      </c>
      <c r="P12" s="78" t="s">
        <v>119</v>
      </c>
      <c r="Q12" s="51"/>
    </row>
    <row r="13" spans="1:25" ht="24.75" customHeight="1" x14ac:dyDescent="0.4">
      <c r="A13" s="142"/>
      <c r="B13" s="142"/>
      <c r="C13" s="107">
        <v>7</v>
      </c>
      <c r="D13" s="51" t="s">
        <v>227</v>
      </c>
      <c r="E13" s="51" t="s">
        <v>228</v>
      </c>
      <c r="F13" s="51" t="s">
        <v>25</v>
      </c>
      <c r="G13" s="51">
        <v>36</v>
      </c>
      <c r="H13" s="51">
        <v>18</v>
      </c>
      <c r="I13" s="51">
        <f t="shared" si="0"/>
        <v>18</v>
      </c>
      <c r="J13" s="51">
        <v>2</v>
      </c>
      <c r="L13" s="66">
        <v>2</v>
      </c>
      <c r="M13" s="66"/>
      <c r="N13" s="66"/>
      <c r="O13" s="51" t="s">
        <v>27</v>
      </c>
      <c r="P13" s="78"/>
      <c r="Q13" s="51"/>
    </row>
    <row r="14" spans="1:25" ht="24.75" customHeight="1" x14ac:dyDescent="0.4">
      <c r="A14" s="142"/>
      <c r="B14" s="142"/>
      <c r="C14" s="107">
        <v>8</v>
      </c>
      <c r="D14" s="51" t="s">
        <v>229</v>
      </c>
      <c r="E14" s="51" t="s">
        <v>230</v>
      </c>
      <c r="F14" s="51" t="s">
        <v>25</v>
      </c>
      <c r="G14" s="51">
        <v>36</v>
      </c>
      <c r="H14" s="51">
        <v>10</v>
      </c>
      <c r="I14" s="51">
        <f t="shared" si="0"/>
        <v>26</v>
      </c>
      <c r="J14" s="51">
        <v>2</v>
      </c>
      <c r="L14" s="66">
        <v>2</v>
      </c>
      <c r="M14" s="66"/>
      <c r="N14" s="66"/>
      <c r="O14" s="51" t="s">
        <v>27</v>
      </c>
      <c r="P14" s="78"/>
      <c r="Q14" s="51"/>
    </row>
    <row r="15" spans="1:25" ht="24.75" customHeight="1" x14ac:dyDescent="0.4">
      <c r="A15" s="142"/>
      <c r="B15" s="142"/>
      <c r="C15" s="107">
        <v>9</v>
      </c>
      <c r="D15" s="51" t="s">
        <v>125</v>
      </c>
      <c r="E15" s="51" t="s">
        <v>231</v>
      </c>
      <c r="F15" s="51" t="s">
        <v>25</v>
      </c>
      <c r="G15" s="51">
        <v>72</v>
      </c>
      <c r="H15" s="51">
        <v>36</v>
      </c>
      <c r="I15" s="51">
        <f t="shared" si="0"/>
        <v>36</v>
      </c>
      <c r="J15" s="51">
        <v>4</v>
      </c>
      <c r="K15" s="66"/>
      <c r="L15" s="66">
        <v>4</v>
      </c>
      <c r="M15" s="66"/>
      <c r="N15" s="66"/>
      <c r="O15" s="51" t="s">
        <v>27</v>
      </c>
      <c r="P15" s="78"/>
      <c r="Q15" s="51"/>
    </row>
    <row r="16" spans="1:25" ht="24.75" customHeight="1" x14ac:dyDescent="0.4">
      <c r="A16" s="142"/>
      <c r="B16" s="142"/>
      <c r="C16" s="107">
        <v>10</v>
      </c>
      <c r="D16" s="51" t="s">
        <v>126</v>
      </c>
      <c r="E16" s="51" t="s">
        <v>232</v>
      </c>
      <c r="F16" s="51" t="s">
        <v>25</v>
      </c>
      <c r="G16" s="51">
        <v>72</v>
      </c>
      <c r="H16" s="51">
        <v>18</v>
      </c>
      <c r="I16" s="51">
        <f t="shared" si="0"/>
        <v>54</v>
      </c>
      <c r="J16" s="51">
        <v>4</v>
      </c>
      <c r="K16" s="66">
        <v>4</v>
      </c>
      <c r="M16" s="66"/>
      <c r="N16" s="66"/>
      <c r="O16" s="51" t="s">
        <v>27</v>
      </c>
      <c r="P16" s="78"/>
      <c r="Q16" s="51"/>
    </row>
    <row r="17" spans="1:17" ht="24.75" customHeight="1" x14ac:dyDescent="0.4">
      <c r="A17" s="142"/>
      <c r="B17" s="142"/>
      <c r="C17" s="107">
        <v>11</v>
      </c>
      <c r="D17" s="51" t="s">
        <v>127</v>
      </c>
      <c r="E17" s="51" t="s">
        <v>233</v>
      </c>
      <c r="F17" s="51" t="s">
        <v>25</v>
      </c>
      <c r="G17" s="51">
        <v>72</v>
      </c>
      <c r="H17" s="51">
        <v>36</v>
      </c>
      <c r="I17" s="51">
        <f t="shared" si="0"/>
        <v>36</v>
      </c>
      <c r="J17" s="51">
        <v>4</v>
      </c>
      <c r="L17" s="66">
        <v>4</v>
      </c>
      <c r="M17" s="66"/>
      <c r="N17" s="66"/>
      <c r="O17" s="51" t="s">
        <v>34</v>
      </c>
      <c r="P17" s="78"/>
      <c r="Q17" s="51"/>
    </row>
    <row r="18" spans="1:17" ht="24.75" customHeight="1" x14ac:dyDescent="0.4">
      <c r="A18" s="142"/>
      <c r="B18" s="142"/>
      <c r="C18" s="107">
        <v>12</v>
      </c>
      <c r="D18" s="51" t="s">
        <v>234</v>
      </c>
      <c r="E18" s="51" t="s">
        <v>235</v>
      </c>
      <c r="F18" s="51" t="s">
        <v>25</v>
      </c>
      <c r="G18" s="51">
        <v>36</v>
      </c>
      <c r="H18" s="51">
        <v>18</v>
      </c>
      <c r="I18" s="51">
        <f t="shared" si="0"/>
        <v>18</v>
      </c>
      <c r="J18" s="51">
        <v>2</v>
      </c>
      <c r="K18" s="66"/>
      <c r="M18" s="66">
        <v>2</v>
      </c>
      <c r="N18" s="66"/>
      <c r="O18" s="51" t="s">
        <v>34</v>
      </c>
      <c r="P18" s="78"/>
      <c r="Q18" s="51"/>
    </row>
    <row r="19" spans="1:17" ht="21.75" customHeight="1" x14ac:dyDescent="0.4">
      <c r="A19" s="142"/>
      <c r="B19" s="143"/>
      <c r="C19" s="145" t="s">
        <v>86</v>
      </c>
      <c r="D19" s="146"/>
      <c r="E19" s="146"/>
      <c r="F19" s="148"/>
      <c r="G19" s="52">
        <f t="shared" ref="G19:N19" si="1">SUM(G7:G18)</f>
        <v>750</v>
      </c>
      <c r="H19" s="52">
        <f t="shared" si="1"/>
        <v>370</v>
      </c>
      <c r="I19" s="52">
        <f t="shared" si="1"/>
        <v>380</v>
      </c>
      <c r="J19" s="52">
        <f t="shared" si="1"/>
        <v>42</v>
      </c>
      <c r="K19" s="68">
        <f t="shared" si="1"/>
        <v>16</v>
      </c>
      <c r="L19" s="68">
        <f t="shared" si="1"/>
        <v>12</v>
      </c>
      <c r="M19" s="68">
        <f t="shared" si="1"/>
        <v>10</v>
      </c>
      <c r="N19" s="68">
        <f t="shared" si="1"/>
        <v>0</v>
      </c>
      <c r="O19" s="51"/>
      <c r="P19" s="52"/>
      <c r="Q19" s="51"/>
    </row>
    <row r="20" spans="1:17" ht="21.75" customHeight="1" x14ac:dyDescent="0.4">
      <c r="A20" s="142"/>
      <c r="B20" s="142" t="s">
        <v>87</v>
      </c>
      <c r="C20" s="51">
        <v>1</v>
      </c>
      <c r="D20" s="51" t="s">
        <v>128</v>
      </c>
      <c r="E20" s="51" t="s">
        <v>237</v>
      </c>
      <c r="F20" s="51" t="s">
        <v>25</v>
      </c>
      <c r="G20" s="144">
        <v>72</v>
      </c>
      <c r="H20" s="144">
        <v>36</v>
      </c>
      <c r="I20" s="144">
        <v>36</v>
      </c>
      <c r="J20" s="144">
        <v>4</v>
      </c>
      <c r="K20" s="65"/>
      <c r="L20" s="137">
        <v>2</v>
      </c>
      <c r="M20" s="69"/>
      <c r="N20" s="69"/>
      <c r="O20" s="51" t="s">
        <v>34</v>
      </c>
      <c r="P20" s="78"/>
      <c r="Q20" s="51"/>
    </row>
    <row r="21" spans="1:17" ht="22.5" customHeight="1" x14ac:dyDescent="0.4">
      <c r="A21" s="142"/>
      <c r="B21" s="142"/>
      <c r="C21" s="107">
        <v>2</v>
      </c>
      <c r="D21" s="51" t="s">
        <v>129</v>
      </c>
      <c r="E21" s="51" t="s">
        <v>239</v>
      </c>
      <c r="F21" s="51" t="s">
        <v>25</v>
      </c>
      <c r="G21" s="143"/>
      <c r="H21" s="143"/>
      <c r="I21" s="143"/>
      <c r="J21" s="143"/>
      <c r="K21" s="65"/>
      <c r="L21" s="138"/>
      <c r="M21" s="69"/>
      <c r="N21" s="69"/>
      <c r="O21" s="51" t="s">
        <v>34</v>
      </c>
      <c r="P21" s="78"/>
      <c r="Q21" s="51"/>
    </row>
    <row r="22" spans="1:17" ht="22.5" customHeight="1" x14ac:dyDescent="0.4">
      <c r="A22" s="142"/>
      <c r="B22" s="142"/>
      <c r="C22" s="107">
        <v>3</v>
      </c>
      <c r="D22" s="51" t="s">
        <v>130</v>
      </c>
      <c r="E22" s="51" t="s">
        <v>238</v>
      </c>
      <c r="F22" s="51" t="s">
        <v>25</v>
      </c>
      <c r="G22" s="144">
        <v>36</v>
      </c>
      <c r="H22" s="144">
        <v>10</v>
      </c>
      <c r="I22" s="144">
        <v>26</v>
      </c>
      <c r="J22" s="144">
        <v>2</v>
      </c>
      <c r="K22" s="65"/>
      <c r="L22" s="137">
        <v>2</v>
      </c>
      <c r="M22" s="70"/>
      <c r="N22" s="137"/>
      <c r="O22" s="51" t="s">
        <v>34</v>
      </c>
      <c r="P22" s="78"/>
      <c r="Q22" s="51"/>
    </row>
    <row r="23" spans="1:17" ht="22.5" customHeight="1" x14ac:dyDescent="0.4">
      <c r="A23" s="142"/>
      <c r="B23" s="142"/>
      <c r="C23" s="107">
        <v>4</v>
      </c>
      <c r="D23" s="51" t="s">
        <v>131</v>
      </c>
      <c r="E23" s="51" t="s">
        <v>236</v>
      </c>
      <c r="F23" s="51" t="s">
        <v>25</v>
      </c>
      <c r="G23" s="143"/>
      <c r="H23" s="143"/>
      <c r="I23" s="143"/>
      <c r="J23" s="143"/>
      <c r="K23" s="65"/>
      <c r="L23" s="138"/>
      <c r="M23" s="70"/>
      <c r="N23" s="138"/>
      <c r="O23" s="51" t="s">
        <v>34</v>
      </c>
      <c r="P23" s="78"/>
      <c r="Q23" s="51"/>
    </row>
    <row r="24" spans="1:17" ht="22.5" customHeight="1" x14ac:dyDescent="0.4">
      <c r="A24" s="142"/>
      <c r="B24" s="142"/>
      <c r="C24" s="107">
        <v>5</v>
      </c>
      <c r="D24" s="51" t="s">
        <v>132</v>
      </c>
      <c r="E24" s="51" t="s">
        <v>240</v>
      </c>
      <c r="F24" s="51" t="s">
        <v>25</v>
      </c>
      <c r="G24" s="144">
        <v>72</v>
      </c>
      <c r="H24" s="144">
        <v>36</v>
      </c>
      <c r="I24" s="144">
        <v>36</v>
      </c>
      <c r="J24" s="144">
        <v>4</v>
      </c>
      <c r="K24" s="65"/>
      <c r="L24" s="71"/>
      <c r="M24" s="137">
        <v>4</v>
      </c>
      <c r="N24" s="67"/>
      <c r="O24" s="51" t="s">
        <v>34</v>
      </c>
      <c r="P24" s="78"/>
      <c r="Q24" s="51"/>
    </row>
    <row r="25" spans="1:17" ht="22.5" customHeight="1" x14ac:dyDescent="0.4">
      <c r="A25" s="142"/>
      <c r="B25" s="142"/>
      <c r="C25" s="107">
        <v>6</v>
      </c>
      <c r="D25" s="51" t="s">
        <v>133</v>
      </c>
      <c r="E25" s="51" t="s">
        <v>241</v>
      </c>
      <c r="F25" s="51" t="s">
        <v>25</v>
      </c>
      <c r="G25" s="143"/>
      <c r="H25" s="143"/>
      <c r="I25" s="143"/>
      <c r="J25" s="143"/>
      <c r="K25" s="65"/>
      <c r="L25" s="71"/>
      <c r="M25" s="138"/>
      <c r="N25" s="72"/>
      <c r="O25" s="51" t="s">
        <v>34</v>
      </c>
      <c r="P25" s="78"/>
      <c r="Q25" s="51"/>
    </row>
    <row r="26" spans="1:17" ht="24" customHeight="1" x14ac:dyDescent="0.4">
      <c r="A26" s="142"/>
      <c r="B26" s="53"/>
      <c r="C26" s="145" t="s">
        <v>86</v>
      </c>
      <c r="D26" s="147"/>
      <c r="E26" s="146"/>
      <c r="F26" s="148"/>
      <c r="G26" s="54">
        <f>SUM(G20:G25)</f>
        <v>180</v>
      </c>
      <c r="H26" s="54">
        <f t="shared" ref="H26:L26" si="2">SUM(H20:H25)</f>
        <v>82</v>
      </c>
      <c r="I26" s="54">
        <f>SUM(I20:I25)</f>
        <v>98</v>
      </c>
      <c r="J26" s="54">
        <f t="shared" si="2"/>
        <v>10</v>
      </c>
      <c r="K26" s="64">
        <f t="shared" si="2"/>
        <v>0</v>
      </c>
      <c r="L26" s="64">
        <f t="shared" si="2"/>
        <v>4</v>
      </c>
      <c r="M26" s="64">
        <f>SUM(M20:M25)</f>
        <v>4</v>
      </c>
      <c r="N26" s="64">
        <v>0</v>
      </c>
      <c r="O26" s="51"/>
      <c r="P26" s="51"/>
      <c r="Q26" s="82"/>
    </row>
    <row r="27" spans="1:17" ht="19.5" customHeight="1" x14ac:dyDescent="0.4">
      <c r="A27" s="143"/>
      <c r="B27" s="145" t="s">
        <v>112</v>
      </c>
      <c r="C27" s="146"/>
      <c r="D27" s="147"/>
      <c r="E27" s="146"/>
      <c r="F27" s="148"/>
      <c r="G27" s="55">
        <f>G26+G19</f>
        <v>930</v>
      </c>
      <c r="H27" s="55">
        <f>H26+H19</f>
        <v>452</v>
      </c>
      <c r="I27" s="55">
        <f>I26+I19</f>
        <v>478</v>
      </c>
      <c r="J27" s="55">
        <f>J26+J19</f>
        <v>52</v>
      </c>
      <c r="K27" s="73">
        <f t="shared" ref="K27:M27" si="3">K19+K26</f>
        <v>16</v>
      </c>
      <c r="L27" s="73">
        <f t="shared" si="3"/>
        <v>16</v>
      </c>
      <c r="M27" s="73">
        <f t="shared" si="3"/>
        <v>14</v>
      </c>
      <c r="N27" s="73"/>
      <c r="O27" s="52"/>
      <c r="P27" s="52"/>
      <c r="Q27" s="82"/>
    </row>
    <row r="28" spans="1:17" ht="19.5" customHeight="1" x14ac:dyDescent="0.4">
      <c r="A28" s="56"/>
      <c r="B28" s="57"/>
      <c r="C28" s="57"/>
      <c r="D28" s="58"/>
      <c r="E28" s="59"/>
      <c r="F28" s="59"/>
      <c r="G28" s="60"/>
      <c r="H28" s="60"/>
      <c r="I28" s="60"/>
      <c r="J28" s="60"/>
      <c r="K28" s="74"/>
      <c r="L28" s="74"/>
      <c r="M28" s="74"/>
      <c r="N28" s="149" t="s">
        <v>220</v>
      </c>
      <c r="O28" s="150"/>
      <c r="P28" s="150"/>
      <c r="Q28" s="150"/>
    </row>
    <row r="29" spans="1:17" ht="24" customHeight="1" x14ac:dyDescent="0.4">
      <c r="A29" s="61"/>
      <c r="B29" s="62"/>
      <c r="C29" s="62"/>
      <c r="D29" s="151" t="s">
        <v>113</v>
      </c>
      <c r="E29" s="151"/>
      <c r="F29" s="151"/>
      <c r="G29" s="151"/>
      <c r="H29" s="151"/>
      <c r="I29" s="151"/>
      <c r="J29" s="151"/>
      <c r="K29" s="75"/>
      <c r="L29" s="75"/>
      <c r="M29" s="75"/>
      <c r="N29" s="152" t="s">
        <v>114</v>
      </c>
      <c r="O29" s="152"/>
      <c r="P29" s="152"/>
      <c r="Q29" s="83"/>
    </row>
    <row r="30" spans="1:17" ht="41.25" customHeight="1" x14ac:dyDescent="0.4">
      <c r="A30" s="153"/>
      <c r="B30" s="153"/>
      <c r="C30" s="153"/>
      <c r="D30" s="154"/>
      <c r="E30" s="153"/>
      <c r="F30" s="153"/>
      <c r="G30" s="153"/>
      <c r="H30" s="153"/>
      <c r="I30" s="153"/>
      <c r="J30" s="153"/>
      <c r="K30" s="155"/>
      <c r="L30" s="155"/>
      <c r="M30" s="155"/>
      <c r="N30" s="155"/>
      <c r="O30" s="153"/>
      <c r="P30" s="153"/>
      <c r="Q30" s="153"/>
    </row>
    <row r="31" spans="1:17" x14ac:dyDescent="0.25">
      <c r="A31" s="156"/>
      <c r="B31" s="156"/>
      <c r="C31" s="156"/>
      <c r="D31" s="157"/>
      <c r="E31" s="156"/>
      <c r="F31" s="156"/>
      <c r="G31" s="156"/>
      <c r="H31" s="156"/>
      <c r="I31" s="156"/>
      <c r="J31" s="156"/>
      <c r="K31" s="158"/>
      <c r="L31" s="158"/>
      <c r="M31" s="158"/>
      <c r="N31" s="158"/>
      <c r="O31" s="156"/>
      <c r="P31" s="156"/>
      <c r="Q31" s="156"/>
    </row>
  </sheetData>
  <mergeCells count="47">
    <mergeCell ref="A1:Q1"/>
    <mergeCell ref="A2:E2"/>
    <mergeCell ref="L2:Q2"/>
    <mergeCell ref="G3:I3"/>
    <mergeCell ref="K3:N3"/>
    <mergeCell ref="Q3:Q6"/>
    <mergeCell ref="K4:L4"/>
    <mergeCell ref="M4:N4"/>
    <mergeCell ref="J3:J6"/>
    <mergeCell ref="A3:A6"/>
    <mergeCell ref="I4:I6"/>
    <mergeCell ref="D3:D6"/>
    <mergeCell ref="E3:E6"/>
    <mergeCell ref="F3:F6"/>
    <mergeCell ref="G4:G6"/>
    <mergeCell ref="H4:H6"/>
    <mergeCell ref="L22:L23"/>
    <mergeCell ref="C19:F19"/>
    <mergeCell ref="C26:F26"/>
    <mergeCell ref="H22:H23"/>
    <mergeCell ref="H24:H25"/>
    <mergeCell ref="I20:I21"/>
    <mergeCell ref="I22:I23"/>
    <mergeCell ref="I24:I25"/>
    <mergeCell ref="G24:G25"/>
    <mergeCell ref="H20:H21"/>
    <mergeCell ref="N28:Q28"/>
    <mergeCell ref="D29:J29"/>
    <mergeCell ref="N29:P29"/>
    <mergeCell ref="A30:Q30"/>
    <mergeCell ref="A31:Q31"/>
    <mergeCell ref="M24:M25"/>
    <mergeCell ref="N22:N23"/>
    <mergeCell ref="O3:O6"/>
    <mergeCell ref="P3:P6"/>
    <mergeCell ref="A7:A27"/>
    <mergeCell ref="B3:B6"/>
    <mergeCell ref="B7:B19"/>
    <mergeCell ref="B20:B25"/>
    <mergeCell ref="C3:C6"/>
    <mergeCell ref="J20:J21"/>
    <mergeCell ref="J22:J23"/>
    <mergeCell ref="J24:J25"/>
    <mergeCell ref="L20:L21"/>
    <mergeCell ref="B27:F27"/>
    <mergeCell ref="G20:G21"/>
    <mergeCell ref="G22:G23"/>
  </mergeCells>
  <phoneticPr fontId="12" type="noConversion"/>
  <conditionalFormatting sqref="E8">
    <cfRule type="duplicateValues" dxfId="5" priority="6" stopIfTrue="1"/>
  </conditionalFormatting>
  <conditionalFormatting sqref="E8">
    <cfRule type="duplicateValues" dxfId="4" priority="5" stopIfTrue="1"/>
  </conditionalFormatting>
  <conditionalFormatting sqref="E9">
    <cfRule type="duplicateValues" dxfId="3" priority="4" stopIfTrue="1"/>
  </conditionalFormatting>
  <conditionalFormatting sqref="E9">
    <cfRule type="duplicateValues" dxfId="2" priority="3" stopIfTrue="1"/>
  </conditionalFormatting>
  <conditionalFormatting sqref="E10">
    <cfRule type="duplicateValues" dxfId="1" priority="2" stopIfTrue="1"/>
  </conditionalFormatting>
  <conditionalFormatting sqref="E10">
    <cfRule type="duplicateValues" dxfId="0" priority="1" stopIfTrue="1"/>
  </conditionalFormatting>
  <pageMargins left="0.7" right="0.7" top="0.75" bottom="0.75" header="0.3" footer="0.3"/>
  <pageSetup paperSize="9" scale="50" orientation="portrait"/>
  <ignoredErrors>
    <ignoredError sqref="K19:N19" formulaRange="1"/>
    <ignoredError sqref="T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workbookViewId="0">
      <selection activeCell="F11" sqref="F11"/>
    </sheetView>
  </sheetViews>
  <sheetFormatPr defaultColWidth="9" defaultRowHeight="13.9" x14ac:dyDescent="0.4"/>
  <cols>
    <col min="1" max="16384" width="9" style="42"/>
  </cols>
  <sheetData>
    <row r="1" spans="1:8" ht="15" x14ac:dyDescent="0.4">
      <c r="A1" s="181" t="s">
        <v>135</v>
      </c>
      <c r="B1" s="181"/>
      <c r="C1" s="181"/>
      <c r="D1" s="181"/>
      <c r="E1" s="181"/>
      <c r="F1" s="181"/>
      <c r="G1" s="181"/>
      <c r="H1" s="181"/>
    </row>
    <row r="2" spans="1:8" ht="27.75" x14ac:dyDescent="0.4">
      <c r="A2" s="174" t="s">
        <v>136</v>
      </c>
      <c r="B2" s="174"/>
      <c r="C2" s="174"/>
      <c r="D2" s="43" t="s">
        <v>137</v>
      </c>
      <c r="E2" s="44" t="s">
        <v>138</v>
      </c>
      <c r="F2" s="43" t="s">
        <v>9</v>
      </c>
      <c r="G2" s="44" t="s">
        <v>138</v>
      </c>
      <c r="H2" s="43" t="s">
        <v>13</v>
      </c>
    </row>
    <row r="3" spans="1:8" x14ac:dyDescent="0.4">
      <c r="A3" s="177" t="s">
        <v>139</v>
      </c>
      <c r="B3" s="174" t="s">
        <v>140</v>
      </c>
      <c r="C3" s="43" t="s">
        <v>141</v>
      </c>
      <c r="D3" s="45">
        <v>269</v>
      </c>
      <c r="E3" s="46">
        <f>D3/SUM($D$3:$D$10)</f>
        <v>0.15907746895328209</v>
      </c>
      <c r="F3" s="177">
        <v>37.5</v>
      </c>
      <c r="G3" s="180">
        <f>F3/SUM($F$3:$F$10)</f>
        <v>0.27881040892193309</v>
      </c>
      <c r="H3" s="43"/>
    </row>
    <row r="4" spans="1:8" x14ac:dyDescent="0.4">
      <c r="A4" s="178"/>
      <c r="B4" s="174"/>
      <c r="C4" s="43" t="s">
        <v>16</v>
      </c>
      <c r="D4" s="43">
        <v>373</v>
      </c>
      <c r="E4" s="46">
        <f t="shared" ref="E4:E10" si="0">D4/SUM($D$3:$D$10)</f>
        <v>0.22057953873447664</v>
      </c>
      <c r="F4" s="179"/>
      <c r="G4" s="179"/>
      <c r="H4" s="43"/>
    </row>
    <row r="5" spans="1:8" x14ac:dyDescent="0.4">
      <c r="A5" s="178"/>
      <c r="B5" s="174" t="s">
        <v>118</v>
      </c>
      <c r="C5" s="43" t="s">
        <v>141</v>
      </c>
      <c r="D5" s="43">
        <v>370</v>
      </c>
      <c r="E5" s="46">
        <f t="shared" si="0"/>
        <v>0.21880544056771142</v>
      </c>
      <c r="F5" s="177">
        <v>42</v>
      </c>
      <c r="G5" s="180">
        <f>F5/SUM($F$3:$F$10)</f>
        <v>0.31226765799256506</v>
      </c>
      <c r="H5" s="43"/>
    </row>
    <row r="6" spans="1:8" x14ac:dyDescent="0.4">
      <c r="A6" s="179"/>
      <c r="B6" s="174"/>
      <c r="C6" s="43" t="s">
        <v>16</v>
      </c>
      <c r="D6" s="43">
        <v>380</v>
      </c>
      <c r="E6" s="46">
        <f t="shared" si="0"/>
        <v>0.2247191011235955</v>
      </c>
      <c r="F6" s="179"/>
      <c r="G6" s="179"/>
      <c r="H6" s="43"/>
    </row>
    <row r="7" spans="1:8" x14ac:dyDescent="0.4">
      <c r="A7" s="177" t="s">
        <v>87</v>
      </c>
      <c r="B7" s="174" t="s">
        <v>140</v>
      </c>
      <c r="C7" s="43" t="s">
        <v>141</v>
      </c>
      <c r="D7" s="43">
        <v>83</v>
      </c>
      <c r="E7" s="46">
        <f t="shared" si="0"/>
        <v>4.9083382613837968E-2</v>
      </c>
      <c r="F7" s="177">
        <v>45</v>
      </c>
      <c r="G7" s="180">
        <f>F7/SUM($F$3:$F$10)</f>
        <v>0.33457249070631973</v>
      </c>
      <c r="H7" s="43"/>
    </row>
    <row r="8" spans="1:8" x14ac:dyDescent="0.4">
      <c r="A8" s="178"/>
      <c r="B8" s="174"/>
      <c r="C8" s="43" t="s">
        <v>16</v>
      </c>
      <c r="D8" s="43">
        <v>36</v>
      </c>
      <c r="E8" s="46">
        <f t="shared" si="0"/>
        <v>2.1289178001182733E-2</v>
      </c>
      <c r="F8" s="179"/>
      <c r="G8" s="179"/>
      <c r="H8" s="43"/>
    </row>
    <row r="9" spans="1:8" x14ac:dyDescent="0.4">
      <c r="A9" s="178"/>
      <c r="B9" s="174" t="s">
        <v>118</v>
      </c>
      <c r="C9" s="43" t="s">
        <v>141</v>
      </c>
      <c r="D9" s="43">
        <f>专业课安排表!H26</f>
        <v>82</v>
      </c>
      <c r="E9" s="46">
        <f t="shared" si="0"/>
        <v>4.8492016558249557E-2</v>
      </c>
      <c r="F9" s="177">
        <f>专业课安排表!J26</f>
        <v>10</v>
      </c>
      <c r="G9" s="180">
        <f>F9/SUM($F$3:$F$10)</f>
        <v>7.434944237918216E-2</v>
      </c>
      <c r="H9" s="43"/>
    </row>
    <row r="10" spans="1:8" x14ac:dyDescent="0.4">
      <c r="A10" s="179"/>
      <c r="B10" s="174"/>
      <c r="C10" s="43" t="s">
        <v>16</v>
      </c>
      <c r="D10" s="43">
        <f>专业课安排表!I26</f>
        <v>98</v>
      </c>
      <c r="E10" s="46">
        <f t="shared" si="0"/>
        <v>5.7953873447664103E-2</v>
      </c>
      <c r="F10" s="179"/>
      <c r="G10" s="179"/>
      <c r="H10" s="43"/>
    </row>
    <row r="11" spans="1:8" x14ac:dyDescent="0.4">
      <c r="A11" s="174" t="s">
        <v>112</v>
      </c>
      <c r="B11" s="174"/>
      <c r="C11" s="174"/>
      <c r="D11" s="43">
        <f>SUM(D3:D10)</f>
        <v>1691</v>
      </c>
      <c r="E11" s="43"/>
      <c r="F11" s="43">
        <f>SUM(F3:F10)</f>
        <v>134.5</v>
      </c>
      <c r="G11" s="43"/>
      <c r="H11" s="43"/>
    </row>
    <row r="12" spans="1:8" x14ac:dyDescent="0.4">
      <c r="A12" s="174" t="s">
        <v>142</v>
      </c>
      <c r="B12" s="174"/>
      <c r="C12" s="43" t="s">
        <v>143</v>
      </c>
      <c r="D12" s="43">
        <f>D3+D5+D7+D9</f>
        <v>804</v>
      </c>
      <c r="E12" s="182">
        <v>0.48320000000000002</v>
      </c>
      <c r="F12" s="183"/>
      <c r="G12" s="184"/>
      <c r="H12" s="43"/>
    </row>
    <row r="13" spans="1:8" x14ac:dyDescent="0.4">
      <c r="A13" s="174"/>
      <c r="B13" s="174"/>
      <c r="C13" s="43" t="s">
        <v>144</v>
      </c>
      <c r="D13" s="43">
        <f>D4+D6+D8+D10</f>
        <v>887</v>
      </c>
      <c r="E13" s="182">
        <v>0.51680000000000004</v>
      </c>
      <c r="F13" s="183"/>
      <c r="G13" s="184"/>
      <c r="H13" s="43"/>
    </row>
    <row r="14" spans="1:8" x14ac:dyDescent="0.4">
      <c r="A14" s="174" t="s">
        <v>145</v>
      </c>
      <c r="B14" s="174"/>
      <c r="C14" s="174"/>
      <c r="D14" s="43">
        <f>D12+D13</f>
        <v>1691</v>
      </c>
      <c r="E14" s="43"/>
      <c r="F14" s="43"/>
      <c r="G14" s="43"/>
      <c r="H14" s="43"/>
    </row>
    <row r="15" spans="1:8" x14ac:dyDescent="0.4">
      <c r="F15" s="175" t="s">
        <v>220</v>
      </c>
      <c r="G15" s="176"/>
      <c r="H15" s="176"/>
    </row>
  </sheetData>
  <mergeCells count="22">
    <mergeCell ref="A1:H1"/>
    <mergeCell ref="A2:C2"/>
    <mergeCell ref="A11:C11"/>
    <mergeCell ref="E12:G12"/>
    <mergeCell ref="E13:G13"/>
    <mergeCell ref="A12:B13"/>
    <mergeCell ref="A14:C14"/>
    <mergeCell ref="F15:H15"/>
    <mergeCell ref="A3:A6"/>
    <mergeCell ref="A7:A10"/>
    <mergeCell ref="B3:B4"/>
    <mergeCell ref="B5:B6"/>
    <mergeCell ref="B7:B8"/>
    <mergeCell ref="B9:B10"/>
    <mergeCell ref="F3:F4"/>
    <mergeCell ref="F5:F6"/>
    <mergeCell ref="F7:F8"/>
    <mergeCell ref="F9:F10"/>
    <mergeCell ref="G3:G4"/>
    <mergeCell ref="G5:G6"/>
    <mergeCell ref="G7:G8"/>
    <mergeCell ref="G9:G10"/>
  </mergeCells>
  <phoneticPr fontId="12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13"/>
  <sheetViews>
    <sheetView workbookViewId="0">
      <selection activeCell="N18" sqref="N18"/>
    </sheetView>
  </sheetViews>
  <sheetFormatPr defaultColWidth="9" defaultRowHeight="13.9" x14ac:dyDescent="0.4"/>
  <cols>
    <col min="1" max="1" width="4.59765625" customWidth="1"/>
    <col min="2" max="2" width="3.265625" customWidth="1"/>
    <col min="3" max="3" width="10.59765625" customWidth="1"/>
    <col min="4" max="4" width="13.3984375" customWidth="1"/>
    <col min="5" max="5" width="7.265625" customWidth="1"/>
    <col min="6" max="6" width="4.3984375" customWidth="1"/>
    <col min="7" max="7" width="5.265625" customWidth="1"/>
    <col min="8" max="13" width="4.86328125" style="30" customWidth="1"/>
    <col min="14" max="15" width="4.86328125" customWidth="1"/>
    <col min="16" max="16" width="6.86328125" customWidth="1"/>
  </cols>
  <sheetData>
    <row r="1" spans="1:16" ht="17.649999999999999" x14ac:dyDescent="0.4">
      <c r="A1" s="162" t="s">
        <v>146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</row>
    <row r="2" spans="1:16" x14ac:dyDescent="0.4">
      <c r="A2" s="164" t="s">
        <v>1</v>
      </c>
      <c r="B2" s="164"/>
      <c r="C2" s="164"/>
      <c r="D2" s="164"/>
      <c r="E2" s="164"/>
      <c r="F2" s="2"/>
      <c r="G2" s="2"/>
      <c r="H2" s="31"/>
      <c r="I2" s="40"/>
      <c r="J2" s="40"/>
      <c r="K2" s="165">
        <v>44854</v>
      </c>
      <c r="L2" s="151"/>
      <c r="M2" s="151"/>
      <c r="N2" s="151"/>
      <c r="O2" s="151"/>
      <c r="P2" s="151"/>
    </row>
    <row r="3" spans="1:16" ht="14.25" customHeight="1" x14ac:dyDescent="0.4">
      <c r="A3" s="144" t="s">
        <v>136</v>
      </c>
      <c r="B3" s="170" t="s">
        <v>147</v>
      </c>
      <c r="C3" s="170" t="s">
        <v>6</v>
      </c>
      <c r="D3" s="185" t="s">
        <v>148</v>
      </c>
      <c r="E3" s="185" t="s">
        <v>7</v>
      </c>
      <c r="F3" s="170" t="s">
        <v>9</v>
      </c>
      <c r="G3" s="170" t="s">
        <v>149</v>
      </c>
      <c r="H3" s="188" t="s">
        <v>10</v>
      </c>
      <c r="I3" s="188"/>
      <c r="J3" s="188"/>
      <c r="K3" s="188"/>
      <c r="L3" s="188"/>
      <c r="M3" s="188"/>
      <c r="N3" s="186" t="s">
        <v>11</v>
      </c>
      <c r="O3" s="186" t="s">
        <v>150</v>
      </c>
      <c r="P3" s="170" t="s">
        <v>13</v>
      </c>
    </row>
    <row r="4" spans="1:16" ht="14.25" customHeight="1" x14ac:dyDescent="0.4">
      <c r="A4" s="142"/>
      <c r="B4" s="170"/>
      <c r="C4" s="170"/>
      <c r="D4" s="185"/>
      <c r="E4" s="185"/>
      <c r="F4" s="170"/>
      <c r="G4" s="170"/>
      <c r="H4" s="188" t="s">
        <v>17</v>
      </c>
      <c r="I4" s="188"/>
      <c r="J4" s="188" t="s">
        <v>18</v>
      </c>
      <c r="K4" s="188"/>
      <c r="L4" s="188" t="s">
        <v>19</v>
      </c>
      <c r="M4" s="188"/>
      <c r="N4" s="186"/>
      <c r="O4" s="186"/>
      <c r="P4" s="170"/>
    </row>
    <row r="5" spans="1:16" x14ac:dyDescent="0.4">
      <c r="A5" s="142"/>
      <c r="B5" s="170"/>
      <c r="C5" s="170"/>
      <c r="D5" s="185"/>
      <c r="E5" s="185"/>
      <c r="F5" s="170"/>
      <c r="G5" s="170"/>
      <c r="H5" s="32">
        <v>1</v>
      </c>
      <c r="I5" s="32">
        <v>2</v>
      </c>
      <c r="J5" s="32">
        <v>3</v>
      </c>
      <c r="K5" s="32">
        <v>4</v>
      </c>
      <c r="L5" s="32">
        <v>5</v>
      </c>
      <c r="M5" s="32">
        <v>6</v>
      </c>
      <c r="N5" s="186"/>
      <c r="O5" s="186"/>
      <c r="P5" s="170"/>
    </row>
    <row r="6" spans="1:16" ht="42.75" customHeight="1" x14ac:dyDescent="0.4">
      <c r="A6" s="144" t="s">
        <v>151</v>
      </c>
      <c r="B6" s="3">
        <v>1</v>
      </c>
      <c r="C6" s="3" t="s">
        <v>77</v>
      </c>
      <c r="D6" s="3" t="s">
        <v>152</v>
      </c>
      <c r="E6" s="33" t="s">
        <v>81</v>
      </c>
      <c r="F6" s="3">
        <v>4</v>
      </c>
      <c r="G6" s="3">
        <v>2</v>
      </c>
      <c r="H6" s="13"/>
      <c r="I6" s="13"/>
      <c r="J6" s="13"/>
      <c r="K6" s="13" t="s">
        <v>153</v>
      </c>
      <c r="L6" s="13"/>
      <c r="M6" s="13"/>
      <c r="N6" s="3" t="s">
        <v>154</v>
      </c>
      <c r="O6" s="3" t="s">
        <v>155</v>
      </c>
      <c r="P6" s="3"/>
    </row>
    <row r="7" spans="1:16" ht="24.75" customHeight="1" x14ac:dyDescent="0.4">
      <c r="A7" s="142"/>
      <c r="B7" s="170" t="s">
        <v>86</v>
      </c>
      <c r="C7" s="170"/>
      <c r="D7" s="170"/>
      <c r="E7" s="34"/>
      <c r="F7" s="3">
        <v>4</v>
      </c>
      <c r="G7" s="3">
        <v>2</v>
      </c>
      <c r="H7" s="13"/>
      <c r="I7" s="13"/>
      <c r="J7" s="13"/>
      <c r="K7" s="13" t="s">
        <v>153</v>
      </c>
      <c r="L7" s="13"/>
      <c r="M7" s="13"/>
      <c r="N7" s="18"/>
      <c r="O7" s="3"/>
      <c r="P7" s="3"/>
    </row>
    <row r="8" spans="1:16" ht="42.75" customHeight="1" x14ac:dyDescent="0.4">
      <c r="A8" s="142" t="s">
        <v>156</v>
      </c>
      <c r="B8" s="34">
        <v>1</v>
      </c>
      <c r="C8" s="3" t="s">
        <v>84</v>
      </c>
      <c r="D8" s="3" t="s">
        <v>83</v>
      </c>
      <c r="E8" s="33" t="s">
        <v>81</v>
      </c>
      <c r="F8" s="3">
        <v>4</v>
      </c>
      <c r="G8" s="3">
        <v>4</v>
      </c>
      <c r="H8" s="35"/>
      <c r="I8" s="13"/>
      <c r="J8" s="13"/>
      <c r="K8" s="13"/>
      <c r="L8" s="13" t="s">
        <v>153</v>
      </c>
      <c r="M8" s="13"/>
      <c r="N8" s="3" t="s">
        <v>154</v>
      </c>
      <c r="O8" s="3" t="s">
        <v>157</v>
      </c>
      <c r="P8" s="3"/>
    </row>
    <row r="9" spans="1:16" ht="24.75" customHeight="1" x14ac:dyDescent="0.4">
      <c r="A9" s="142"/>
      <c r="B9" s="170" t="s">
        <v>86</v>
      </c>
      <c r="C9" s="170"/>
      <c r="D9" s="170"/>
      <c r="E9" s="3"/>
      <c r="F9" s="3">
        <v>4</v>
      </c>
      <c r="G9" s="3">
        <v>4</v>
      </c>
      <c r="H9" s="13"/>
      <c r="I9" s="13"/>
      <c r="J9" s="13"/>
      <c r="K9" s="13"/>
      <c r="L9" s="13" t="s">
        <v>153</v>
      </c>
      <c r="M9" s="13"/>
      <c r="N9" s="18"/>
      <c r="O9" s="13"/>
      <c r="P9" s="3"/>
    </row>
    <row r="10" spans="1:16" ht="19.5" customHeight="1" x14ac:dyDescent="0.4">
      <c r="A10" s="12"/>
      <c r="B10" s="36"/>
      <c r="C10" s="36"/>
      <c r="D10" s="36"/>
      <c r="E10" s="36"/>
      <c r="F10" s="36"/>
      <c r="G10" s="37"/>
      <c r="H10" s="38"/>
      <c r="I10" s="38"/>
      <c r="J10" s="38"/>
      <c r="K10" s="38"/>
      <c r="L10" s="38"/>
      <c r="M10" s="187" t="s">
        <v>134</v>
      </c>
      <c r="N10" s="187"/>
      <c r="O10" s="187"/>
      <c r="P10" s="187"/>
    </row>
    <row r="11" spans="1:16" ht="24" customHeight="1" x14ac:dyDescent="0.4">
      <c r="A11" s="9"/>
      <c r="B11" s="39"/>
      <c r="C11" s="39"/>
      <c r="D11" s="151" t="s">
        <v>113</v>
      </c>
      <c r="E11" s="151"/>
      <c r="F11" s="151"/>
      <c r="G11" s="151"/>
      <c r="H11" s="151"/>
      <c r="I11" s="151"/>
      <c r="J11" s="151"/>
      <c r="K11" s="151"/>
      <c r="L11" s="151"/>
      <c r="M11" s="151" t="s">
        <v>158</v>
      </c>
      <c r="N11" s="151"/>
      <c r="O11" s="151"/>
      <c r="P11" s="41"/>
    </row>
    <row r="12" spans="1:16" ht="21" customHeight="1" x14ac:dyDescent="0.4">
      <c r="A12" s="153" t="s">
        <v>159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</row>
    <row r="13" spans="1:16" x14ac:dyDescent="0.25">
      <c r="A13" s="156"/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</row>
  </sheetData>
  <mergeCells count="26">
    <mergeCell ref="M10:P10"/>
    <mergeCell ref="D11:L11"/>
    <mergeCell ref="M11:O11"/>
    <mergeCell ref="A1:P1"/>
    <mergeCell ref="A2:E2"/>
    <mergeCell ref="K2:P2"/>
    <mergeCell ref="H3:M3"/>
    <mergeCell ref="H4:I4"/>
    <mergeCell ref="J4:K4"/>
    <mergeCell ref="L4:M4"/>
    <mergeCell ref="A12:P12"/>
    <mergeCell ref="A13:P13"/>
    <mergeCell ref="A3:A5"/>
    <mergeCell ref="A6:A7"/>
    <mergeCell ref="A8:A9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B7:D7"/>
    <mergeCell ref="B9:D9"/>
  </mergeCells>
  <phoneticPr fontId="12" type="noConversion"/>
  <pageMargins left="0.7" right="0.7" top="0.75" bottom="0.75" header="0.3" footer="0.3"/>
  <pageSetup paperSize="9" scale="7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9"/>
  <sheetViews>
    <sheetView zoomScale="130" zoomScaleNormal="130" workbookViewId="0">
      <selection activeCell="O24" sqref="O24"/>
    </sheetView>
  </sheetViews>
  <sheetFormatPr defaultColWidth="9" defaultRowHeight="13.9" x14ac:dyDescent="0.4"/>
  <cols>
    <col min="1" max="1" width="2.86328125" customWidth="1"/>
    <col min="2" max="2" width="14.73046875" customWidth="1"/>
    <col min="4" max="8" width="4.265625" customWidth="1"/>
    <col min="9" max="14" width="3.73046875" customWidth="1"/>
    <col min="15" max="15" width="2.265625" customWidth="1"/>
    <col min="16" max="16" width="3.59765625" customWidth="1"/>
    <col min="17" max="17" width="15.265625" customWidth="1"/>
  </cols>
  <sheetData>
    <row r="1" spans="1:17" x14ac:dyDescent="0.4">
      <c r="A1" s="192" t="s">
        <v>4</v>
      </c>
      <c r="B1" s="195" t="s">
        <v>5</v>
      </c>
      <c r="C1" s="195" t="s">
        <v>6</v>
      </c>
      <c r="D1" s="192" t="s">
        <v>7</v>
      </c>
      <c r="E1" s="198" t="s">
        <v>8</v>
      </c>
      <c r="F1" s="199"/>
      <c r="G1" s="199"/>
      <c r="H1" s="206" t="s">
        <v>9</v>
      </c>
      <c r="I1" s="200" t="s">
        <v>10</v>
      </c>
      <c r="J1" s="201"/>
      <c r="K1" s="201"/>
      <c r="L1" s="201"/>
      <c r="M1" s="201"/>
      <c r="N1" s="202"/>
      <c r="O1" s="189" t="s">
        <v>11</v>
      </c>
      <c r="P1" s="189" t="s">
        <v>150</v>
      </c>
      <c r="Q1" s="192" t="s">
        <v>13</v>
      </c>
    </row>
    <row r="2" spans="1:17" x14ac:dyDescent="0.4">
      <c r="A2" s="193"/>
      <c r="B2" s="196"/>
      <c r="C2" s="196"/>
      <c r="D2" s="193"/>
      <c r="E2" s="192" t="s">
        <v>14</v>
      </c>
      <c r="F2" s="192" t="s">
        <v>15</v>
      </c>
      <c r="G2" s="203" t="s">
        <v>16</v>
      </c>
      <c r="H2" s="206"/>
      <c r="I2" s="200" t="s">
        <v>17</v>
      </c>
      <c r="J2" s="202"/>
      <c r="K2" s="200" t="s">
        <v>18</v>
      </c>
      <c r="L2" s="202"/>
      <c r="M2" s="200" t="s">
        <v>19</v>
      </c>
      <c r="N2" s="202"/>
      <c r="O2" s="190"/>
      <c r="P2" s="190"/>
      <c r="Q2" s="193"/>
    </row>
    <row r="3" spans="1:17" x14ac:dyDescent="0.4">
      <c r="A3" s="193"/>
      <c r="B3" s="196"/>
      <c r="C3" s="196"/>
      <c r="D3" s="193"/>
      <c r="E3" s="193"/>
      <c r="F3" s="193"/>
      <c r="G3" s="204"/>
      <c r="H3" s="206"/>
      <c r="I3" s="24">
        <v>1</v>
      </c>
      <c r="J3" s="24">
        <v>2</v>
      </c>
      <c r="K3" s="24">
        <v>3</v>
      </c>
      <c r="L3" s="24">
        <v>4</v>
      </c>
      <c r="M3" s="24">
        <v>5</v>
      </c>
      <c r="N3" s="24">
        <v>6</v>
      </c>
      <c r="O3" s="190"/>
      <c r="P3" s="190"/>
      <c r="Q3" s="193"/>
    </row>
    <row r="4" spans="1:17" x14ac:dyDescent="0.4">
      <c r="A4" s="194"/>
      <c r="B4" s="197"/>
      <c r="C4" s="197"/>
      <c r="D4" s="194"/>
      <c r="E4" s="194"/>
      <c r="F4" s="194"/>
      <c r="G4" s="205"/>
      <c r="H4" s="206"/>
      <c r="I4" s="25" t="s">
        <v>20</v>
      </c>
      <c r="J4" s="25">
        <v>18</v>
      </c>
      <c r="K4" s="25">
        <v>18</v>
      </c>
      <c r="L4" s="25">
        <v>18</v>
      </c>
      <c r="M4" s="25">
        <v>18</v>
      </c>
      <c r="N4" s="25">
        <v>18</v>
      </c>
      <c r="O4" s="191"/>
      <c r="P4" s="191"/>
      <c r="Q4" s="194"/>
    </row>
    <row r="5" spans="1:17" ht="17.100000000000001" customHeight="1" x14ac:dyDescent="0.4">
      <c r="A5" s="21">
        <v>1</v>
      </c>
      <c r="B5" s="22" t="s">
        <v>160</v>
      </c>
      <c r="C5" s="21" t="s">
        <v>161</v>
      </c>
      <c r="D5" s="21" t="s">
        <v>25</v>
      </c>
      <c r="E5" s="21">
        <v>30</v>
      </c>
      <c r="F5" s="21">
        <v>20</v>
      </c>
      <c r="G5" s="21">
        <v>10</v>
      </c>
      <c r="H5" s="21">
        <v>2</v>
      </c>
      <c r="I5" s="25" t="s">
        <v>33</v>
      </c>
      <c r="J5" s="25"/>
      <c r="K5" s="25"/>
      <c r="L5" s="25"/>
      <c r="M5" s="25"/>
      <c r="N5" s="25"/>
      <c r="O5" s="21" t="s">
        <v>34</v>
      </c>
      <c r="P5" s="21"/>
      <c r="Q5" s="21"/>
    </row>
    <row r="6" spans="1:17" ht="17.100000000000001" customHeight="1" x14ac:dyDescent="0.4">
      <c r="A6" s="21">
        <v>2</v>
      </c>
      <c r="B6" s="22" t="s">
        <v>162</v>
      </c>
      <c r="C6" s="21" t="s">
        <v>163</v>
      </c>
      <c r="D6" s="21" t="s">
        <v>25</v>
      </c>
      <c r="E6" s="21">
        <v>36</v>
      </c>
      <c r="F6" s="21">
        <v>24</v>
      </c>
      <c r="G6" s="21">
        <v>12</v>
      </c>
      <c r="H6" s="21">
        <v>2</v>
      </c>
      <c r="I6" s="25"/>
      <c r="J6" s="25" t="s">
        <v>37</v>
      </c>
      <c r="K6" s="25"/>
      <c r="L6" s="25"/>
      <c r="M6" s="25"/>
      <c r="N6" s="25"/>
      <c r="O6" s="21" t="s">
        <v>34</v>
      </c>
      <c r="P6" s="21"/>
      <c r="Q6" s="21"/>
    </row>
    <row r="7" spans="1:17" ht="17.100000000000001" customHeight="1" x14ac:dyDescent="0.4">
      <c r="A7" s="21">
        <v>3</v>
      </c>
      <c r="B7" s="22" t="s">
        <v>164</v>
      </c>
      <c r="C7" s="21" t="s">
        <v>165</v>
      </c>
      <c r="D7" s="21" t="s">
        <v>25</v>
      </c>
      <c r="E7" s="21">
        <v>36</v>
      </c>
      <c r="F7" s="21">
        <v>24</v>
      </c>
      <c r="G7" s="21">
        <v>12</v>
      </c>
      <c r="H7" s="21">
        <v>2</v>
      </c>
      <c r="I7" s="25"/>
      <c r="J7" s="25"/>
      <c r="K7" s="25" t="s">
        <v>37</v>
      </c>
      <c r="L7" s="25"/>
      <c r="M7" s="25"/>
      <c r="N7" s="25"/>
      <c r="O7" s="21" t="s">
        <v>34</v>
      </c>
      <c r="P7" s="21"/>
      <c r="Q7" s="21"/>
    </row>
    <row r="8" spans="1:17" ht="17.100000000000001" customHeight="1" x14ac:dyDescent="0.4">
      <c r="A8" s="21">
        <v>4</v>
      </c>
      <c r="B8" s="22" t="s">
        <v>166</v>
      </c>
      <c r="C8" s="21" t="s">
        <v>167</v>
      </c>
      <c r="D8" s="21" t="s">
        <v>25</v>
      </c>
      <c r="E8" s="21">
        <v>36</v>
      </c>
      <c r="F8" s="21">
        <v>24</v>
      </c>
      <c r="G8" s="21">
        <v>12</v>
      </c>
      <c r="H8" s="21">
        <v>2</v>
      </c>
      <c r="I8" s="26"/>
      <c r="J8" s="25"/>
      <c r="K8" s="25"/>
      <c r="L8" s="25" t="s">
        <v>37</v>
      </c>
      <c r="M8" s="25"/>
      <c r="N8" s="25"/>
      <c r="O8" s="21" t="s">
        <v>34</v>
      </c>
      <c r="P8" s="21"/>
      <c r="Q8" s="21"/>
    </row>
    <row r="9" spans="1:17" ht="17.100000000000001" customHeight="1" x14ac:dyDescent="0.4">
      <c r="A9" s="21">
        <v>5</v>
      </c>
      <c r="B9" s="22" t="s">
        <v>168</v>
      </c>
      <c r="C9" s="22" t="s">
        <v>169</v>
      </c>
      <c r="D9" s="21" t="s">
        <v>25</v>
      </c>
      <c r="E9" s="21">
        <v>18</v>
      </c>
      <c r="F9" s="21">
        <v>9</v>
      </c>
      <c r="G9" s="21">
        <v>9</v>
      </c>
      <c r="H9" s="21">
        <v>1</v>
      </c>
      <c r="I9" s="25"/>
      <c r="J9" s="27"/>
      <c r="K9" s="25"/>
      <c r="L9" s="25"/>
      <c r="M9" s="28"/>
      <c r="N9" s="25"/>
      <c r="O9" s="21" t="s">
        <v>27</v>
      </c>
      <c r="P9" s="21"/>
      <c r="Q9" s="21" t="s">
        <v>170</v>
      </c>
    </row>
    <row r="10" spans="1:17" ht="17.100000000000001" customHeight="1" x14ac:dyDescent="0.4">
      <c r="A10" s="21">
        <v>6</v>
      </c>
      <c r="B10" s="22" t="s">
        <v>171</v>
      </c>
      <c r="C10" s="22" t="s">
        <v>172</v>
      </c>
      <c r="D10" s="21" t="s">
        <v>25</v>
      </c>
      <c r="E10" s="21">
        <v>18</v>
      </c>
      <c r="F10" s="21">
        <v>12</v>
      </c>
      <c r="G10" s="21">
        <v>6</v>
      </c>
      <c r="H10" s="21">
        <v>1</v>
      </c>
      <c r="I10" s="25"/>
      <c r="J10" s="25"/>
      <c r="K10" s="25"/>
      <c r="L10" s="25"/>
      <c r="M10" s="28"/>
      <c r="N10" s="25"/>
      <c r="O10" s="21" t="s">
        <v>27</v>
      </c>
      <c r="P10" s="25"/>
      <c r="Q10" s="21" t="s">
        <v>170</v>
      </c>
    </row>
    <row r="11" spans="1:17" ht="17.100000000000001" customHeight="1" x14ac:dyDescent="0.4">
      <c r="A11" s="21">
        <v>7</v>
      </c>
      <c r="B11" s="22" t="s">
        <v>173</v>
      </c>
      <c r="C11" s="22" t="s">
        <v>174</v>
      </c>
      <c r="D11" s="21" t="s">
        <v>25</v>
      </c>
      <c r="E11" s="21">
        <v>36</v>
      </c>
      <c r="F11" s="21">
        <v>18</v>
      </c>
      <c r="G11" s="21">
        <v>18</v>
      </c>
      <c r="H11" s="21">
        <v>2</v>
      </c>
      <c r="I11" s="25"/>
      <c r="J11" s="25"/>
      <c r="K11" s="25"/>
      <c r="L11" s="29" t="s">
        <v>37</v>
      </c>
      <c r="M11" s="30"/>
      <c r="N11" s="25"/>
      <c r="O11" s="21" t="s">
        <v>27</v>
      </c>
      <c r="P11" s="25"/>
      <c r="Q11" s="21"/>
    </row>
    <row r="12" spans="1:17" ht="17.100000000000001" customHeight="1" x14ac:dyDescent="0.4">
      <c r="A12" s="21">
        <v>8</v>
      </c>
      <c r="B12" s="22" t="s">
        <v>175</v>
      </c>
      <c r="C12" s="22" t="s">
        <v>176</v>
      </c>
      <c r="D12" s="21" t="s">
        <v>25</v>
      </c>
      <c r="E12" s="21">
        <v>15</v>
      </c>
      <c r="F12" s="21">
        <v>5</v>
      </c>
      <c r="G12" s="21">
        <v>10</v>
      </c>
      <c r="H12" s="21">
        <v>1</v>
      </c>
      <c r="I12" s="25" t="s">
        <v>46</v>
      </c>
      <c r="J12" s="25"/>
      <c r="K12" s="25"/>
      <c r="L12" s="25"/>
      <c r="M12" s="25"/>
      <c r="N12" s="25"/>
      <c r="O12" s="21" t="s">
        <v>27</v>
      </c>
      <c r="P12" s="25"/>
      <c r="Q12" s="21"/>
    </row>
    <row r="13" spans="1:17" ht="17.100000000000001" customHeight="1" x14ac:dyDescent="0.4">
      <c r="A13" s="21">
        <v>9</v>
      </c>
      <c r="B13" s="22" t="s">
        <v>177</v>
      </c>
      <c r="C13" s="22" t="s">
        <v>178</v>
      </c>
      <c r="D13" s="21" t="s">
        <v>25</v>
      </c>
      <c r="E13" s="21">
        <v>18</v>
      </c>
      <c r="F13" s="21">
        <v>6</v>
      </c>
      <c r="G13" s="21">
        <v>12</v>
      </c>
      <c r="H13" s="21">
        <v>1</v>
      </c>
      <c r="I13" s="25"/>
      <c r="J13" s="25" t="s">
        <v>104</v>
      </c>
      <c r="K13" s="25"/>
      <c r="L13" s="25"/>
      <c r="M13" s="25"/>
      <c r="N13" s="25"/>
      <c r="O13" s="21" t="s">
        <v>27</v>
      </c>
      <c r="P13" s="25"/>
      <c r="Q13" s="21"/>
    </row>
    <row r="14" spans="1:17" ht="17.100000000000001" customHeight="1" x14ac:dyDescent="0.4">
      <c r="A14" s="21">
        <v>10</v>
      </c>
      <c r="B14" s="23" t="s">
        <v>179</v>
      </c>
      <c r="C14" s="3" t="s">
        <v>180</v>
      </c>
      <c r="D14" s="3" t="s">
        <v>25</v>
      </c>
      <c r="E14" s="3">
        <v>36</v>
      </c>
      <c r="F14" s="3">
        <v>28</v>
      </c>
      <c r="G14" s="3">
        <v>8</v>
      </c>
      <c r="H14" s="3">
        <v>2</v>
      </c>
      <c r="I14" s="13"/>
      <c r="J14" s="13"/>
      <c r="K14" s="13" t="s">
        <v>37</v>
      </c>
      <c r="L14" s="13"/>
      <c r="M14" s="13"/>
      <c r="N14" s="13"/>
      <c r="O14" s="18" t="s">
        <v>34</v>
      </c>
      <c r="P14" s="25"/>
      <c r="Q14" s="21"/>
    </row>
    <row r="15" spans="1:17" ht="17.100000000000001" customHeight="1" x14ac:dyDescent="0.4">
      <c r="A15" s="21">
        <v>11</v>
      </c>
      <c r="B15" s="23" t="s">
        <v>181</v>
      </c>
      <c r="C15" s="3" t="s">
        <v>182</v>
      </c>
      <c r="D15" s="3" t="s">
        <v>25</v>
      </c>
      <c r="E15" s="3">
        <v>36</v>
      </c>
      <c r="F15" s="3">
        <v>28</v>
      </c>
      <c r="G15" s="3">
        <v>8</v>
      </c>
      <c r="H15" s="3">
        <v>2</v>
      </c>
      <c r="I15" s="13"/>
      <c r="J15" s="13"/>
      <c r="K15" s="13"/>
      <c r="L15" s="13" t="s">
        <v>37</v>
      </c>
      <c r="M15" s="13"/>
      <c r="N15" s="13"/>
      <c r="O15" s="18" t="s">
        <v>34</v>
      </c>
      <c r="P15" s="25"/>
      <c r="Q15" s="21"/>
    </row>
    <row r="16" spans="1:17" ht="17.100000000000001" customHeight="1" x14ac:dyDescent="0.4">
      <c r="A16" s="21">
        <v>12</v>
      </c>
      <c r="B16" s="23" t="s">
        <v>183</v>
      </c>
      <c r="C16" s="3" t="s">
        <v>184</v>
      </c>
      <c r="D16" s="3" t="s">
        <v>25</v>
      </c>
      <c r="E16" s="3">
        <v>36</v>
      </c>
      <c r="F16" s="3">
        <v>28</v>
      </c>
      <c r="G16" s="3">
        <v>8</v>
      </c>
      <c r="H16" s="3">
        <v>2</v>
      </c>
      <c r="I16" s="13"/>
      <c r="J16" s="13"/>
      <c r="K16" s="13"/>
      <c r="L16" s="30"/>
      <c r="M16" s="13"/>
      <c r="N16" s="13"/>
      <c r="O16" s="18" t="s">
        <v>27</v>
      </c>
      <c r="P16" s="25"/>
      <c r="Q16" s="21" t="s">
        <v>170</v>
      </c>
    </row>
    <row r="17" spans="1:17" ht="17.100000000000001" customHeight="1" x14ac:dyDescent="0.4">
      <c r="A17" s="21">
        <v>13</v>
      </c>
      <c r="B17" s="23" t="s">
        <v>185</v>
      </c>
      <c r="C17" s="3" t="s">
        <v>186</v>
      </c>
      <c r="D17" s="3" t="s">
        <v>25</v>
      </c>
      <c r="E17" s="3">
        <v>36</v>
      </c>
      <c r="F17" s="3">
        <v>28</v>
      </c>
      <c r="G17" s="3">
        <v>8</v>
      </c>
      <c r="H17" s="3">
        <v>2</v>
      </c>
      <c r="I17" s="13"/>
      <c r="J17" s="13"/>
      <c r="K17" s="13"/>
      <c r="L17" s="13"/>
      <c r="M17" s="13"/>
      <c r="N17" s="13"/>
      <c r="O17" s="18" t="s">
        <v>27</v>
      </c>
      <c r="P17" s="25"/>
      <c r="Q17" s="21" t="s">
        <v>170</v>
      </c>
    </row>
    <row r="18" spans="1:17" ht="17.100000000000001" customHeight="1" x14ac:dyDescent="0.4">
      <c r="A18" s="21">
        <v>14</v>
      </c>
      <c r="B18" s="23" t="s">
        <v>187</v>
      </c>
      <c r="C18" s="23" t="s">
        <v>176</v>
      </c>
      <c r="D18" s="3" t="s">
        <v>25</v>
      </c>
      <c r="E18" s="3">
        <v>15</v>
      </c>
      <c r="F18" s="3">
        <v>2</v>
      </c>
      <c r="G18" s="3">
        <v>13</v>
      </c>
      <c r="H18" s="3">
        <v>1</v>
      </c>
      <c r="I18" s="13" t="s">
        <v>46</v>
      </c>
      <c r="J18" s="13"/>
      <c r="K18" s="13"/>
      <c r="L18" s="13"/>
      <c r="M18" s="13"/>
      <c r="N18" s="13"/>
      <c r="O18" s="18" t="s">
        <v>27</v>
      </c>
      <c r="P18" s="25"/>
      <c r="Q18" s="21"/>
    </row>
    <row r="19" spans="1:17" ht="17.100000000000001" customHeight="1" x14ac:dyDescent="0.4">
      <c r="A19" s="21">
        <v>15</v>
      </c>
      <c r="B19" s="23" t="s">
        <v>188</v>
      </c>
      <c r="C19" s="23" t="s">
        <v>189</v>
      </c>
      <c r="D19" s="3" t="s">
        <v>25</v>
      </c>
      <c r="E19" s="3">
        <v>18</v>
      </c>
      <c r="F19" s="3">
        <v>2</v>
      </c>
      <c r="G19" s="3">
        <v>16</v>
      </c>
      <c r="H19" s="3">
        <v>1</v>
      </c>
      <c r="I19" s="13"/>
      <c r="J19" s="13" t="s">
        <v>104</v>
      </c>
      <c r="K19" s="13"/>
      <c r="L19" s="13"/>
      <c r="M19" s="13"/>
      <c r="N19" s="13"/>
      <c r="O19" s="18" t="s">
        <v>27</v>
      </c>
      <c r="P19" s="25"/>
      <c r="Q19" s="21"/>
    </row>
  </sheetData>
  <mergeCells count="16">
    <mergeCell ref="O1:O4"/>
    <mergeCell ref="P1:P4"/>
    <mergeCell ref="Q1:Q4"/>
    <mergeCell ref="A1:A4"/>
    <mergeCell ref="B1:B4"/>
    <mergeCell ref="C1:C4"/>
    <mergeCell ref="D1:D4"/>
    <mergeCell ref="E2:E4"/>
    <mergeCell ref="E1:G1"/>
    <mergeCell ref="I1:N1"/>
    <mergeCell ref="I2:J2"/>
    <mergeCell ref="K2:L2"/>
    <mergeCell ref="M2:N2"/>
    <mergeCell ref="F2:F4"/>
    <mergeCell ref="G2:G4"/>
    <mergeCell ref="H1:H4"/>
  </mergeCells>
  <phoneticPr fontId="12" type="noConversion"/>
  <pageMargins left="0.75" right="0.75" top="1" bottom="1" header="0.5" footer="0.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52"/>
  <sheetViews>
    <sheetView topLeftCell="A22" zoomScale="145" zoomScaleNormal="145" workbookViewId="0">
      <selection activeCell="C38" sqref="A38:XFD39"/>
    </sheetView>
  </sheetViews>
  <sheetFormatPr defaultColWidth="9" defaultRowHeight="13.9" x14ac:dyDescent="0.4"/>
  <cols>
    <col min="1" max="1" width="3.1328125" customWidth="1"/>
    <col min="2" max="3" width="3.265625" customWidth="1"/>
    <col min="4" max="4" width="21.73046875" customWidth="1"/>
    <col min="5" max="5" width="7.59765625" customWidth="1"/>
    <col min="6" max="6" width="2.46484375" customWidth="1"/>
    <col min="7" max="10" width="4.265625" customWidth="1"/>
    <col min="11" max="16" width="5" style="1" customWidth="1"/>
    <col min="17" max="17" width="3.46484375" customWidth="1"/>
    <col min="18" max="18" width="2.73046875" customWidth="1"/>
    <col min="19" max="19" width="20.86328125" customWidth="1"/>
  </cols>
  <sheetData>
    <row r="1" spans="1:19" ht="17.649999999999999" x14ac:dyDescent="0.4">
      <c r="A1" s="162" t="s">
        <v>190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</row>
    <row r="2" spans="1:19" x14ac:dyDescent="0.4">
      <c r="A2" s="164" t="s">
        <v>191</v>
      </c>
      <c r="B2" s="164"/>
      <c r="C2" s="164"/>
      <c r="D2" s="164"/>
      <c r="E2" s="164"/>
      <c r="F2" s="2"/>
      <c r="G2" s="2"/>
      <c r="H2" s="2"/>
      <c r="I2" s="2"/>
      <c r="J2" s="2"/>
      <c r="K2" s="10"/>
      <c r="L2" s="11"/>
      <c r="M2" s="11"/>
      <c r="N2" s="165" t="s">
        <v>192</v>
      </c>
      <c r="O2" s="151"/>
      <c r="P2" s="151"/>
      <c r="Q2" s="151"/>
      <c r="R2" s="151"/>
      <c r="S2" s="151"/>
    </row>
    <row r="3" spans="1:19" x14ac:dyDescent="0.4">
      <c r="A3" s="144" t="s">
        <v>2</v>
      </c>
      <c r="B3" s="144" t="s">
        <v>3</v>
      </c>
      <c r="C3" s="144" t="s">
        <v>4</v>
      </c>
      <c r="D3" s="159" t="s">
        <v>5</v>
      </c>
      <c r="E3" s="159" t="s">
        <v>6</v>
      </c>
      <c r="F3" s="144" t="s">
        <v>7</v>
      </c>
      <c r="G3" s="166" t="s">
        <v>8</v>
      </c>
      <c r="H3" s="147"/>
      <c r="I3" s="147"/>
      <c r="J3" s="170" t="s">
        <v>9</v>
      </c>
      <c r="K3" s="211" t="s">
        <v>10</v>
      </c>
      <c r="L3" s="212"/>
      <c r="M3" s="212"/>
      <c r="N3" s="212"/>
      <c r="O3" s="212"/>
      <c r="P3" s="213"/>
      <c r="Q3" s="144" t="s">
        <v>11</v>
      </c>
      <c r="R3" s="144" t="s">
        <v>150</v>
      </c>
      <c r="S3" s="144" t="s">
        <v>13</v>
      </c>
    </row>
    <row r="4" spans="1:19" x14ac:dyDescent="0.4">
      <c r="A4" s="142"/>
      <c r="B4" s="142"/>
      <c r="C4" s="142"/>
      <c r="D4" s="160"/>
      <c r="E4" s="160"/>
      <c r="F4" s="142"/>
      <c r="G4" s="144" t="s">
        <v>14</v>
      </c>
      <c r="H4" s="144" t="s">
        <v>15</v>
      </c>
      <c r="I4" s="171" t="s">
        <v>16</v>
      </c>
      <c r="J4" s="170"/>
      <c r="K4" s="211" t="s">
        <v>17</v>
      </c>
      <c r="L4" s="213"/>
      <c r="M4" s="211" t="s">
        <v>18</v>
      </c>
      <c r="N4" s="213"/>
      <c r="O4" s="211" t="s">
        <v>19</v>
      </c>
      <c r="P4" s="213"/>
      <c r="Q4" s="142"/>
      <c r="R4" s="142"/>
      <c r="S4" s="142"/>
    </row>
    <row r="5" spans="1:19" x14ac:dyDescent="0.4">
      <c r="A5" s="142"/>
      <c r="B5" s="142"/>
      <c r="C5" s="142"/>
      <c r="D5" s="160"/>
      <c r="E5" s="160"/>
      <c r="F5" s="142"/>
      <c r="G5" s="142"/>
      <c r="H5" s="142"/>
      <c r="I5" s="172"/>
      <c r="J5" s="170"/>
      <c r="K5" s="13">
        <v>1</v>
      </c>
      <c r="L5" s="13">
        <v>2</v>
      </c>
      <c r="M5" s="13">
        <v>3</v>
      </c>
      <c r="N5" s="13">
        <v>4</v>
      </c>
      <c r="O5" s="13">
        <v>5</v>
      </c>
      <c r="P5" s="13">
        <v>6</v>
      </c>
      <c r="Q5" s="142"/>
      <c r="R5" s="142"/>
      <c r="S5" s="142"/>
    </row>
    <row r="6" spans="1:19" x14ac:dyDescent="0.4">
      <c r="A6" s="143"/>
      <c r="B6" s="143"/>
      <c r="C6" s="143"/>
      <c r="D6" s="161"/>
      <c r="E6" s="161"/>
      <c r="F6" s="143"/>
      <c r="G6" s="143"/>
      <c r="H6" s="143"/>
      <c r="I6" s="173"/>
      <c r="J6" s="170"/>
      <c r="K6" s="13" t="s">
        <v>20</v>
      </c>
      <c r="L6" s="13">
        <v>18</v>
      </c>
      <c r="M6" s="13">
        <v>18</v>
      </c>
      <c r="N6" s="13">
        <v>18</v>
      </c>
      <c r="O6" s="13">
        <v>18</v>
      </c>
      <c r="P6" s="13">
        <v>18</v>
      </c>
      <c r="Q6" s="143"/>
      <c r="R6" s="143"/>
      <c r="S6" s="143"/>
    </row>
    <row r="7" spans="1:19" ht="18.75" customHeight="1" x14ac:dyDescent="0.4">
      <c r="A7" s="144" t="s">
        <v>21</v>
      </c>
      <c r="B7" s="144" t="s">
        <v>22</v>
      </c>
      <c r="C7" s="3">
        <v>1</v>
      </c>
      <c r="D7" s="3" t="s">
        <v>23</v>
      </c>
      <c r="E7" s="3" t="s">
        <v>24</v>
      </c>
      <c r="F7" s="3" t="s">
        <v>25</v>
      </c>
      <c r="G7" s="3">
        <v>72</v>
      </c>
      <c r="H7" s="3">
        <v>36</v>
      </c>
      <c r="I7" s="3">
        <v>36</v>
      </c>
      <c r="J7" s="3">
        <v>4</v>
      </c>
      <c r="K7" s="13" t="s">
        <v>26</v>
      </c>
      <c r="L7" s="13"/>
      <c r="M7" s="13"/>
      <c r="N7" s="13"/>
      <c r="O7" s="13"/>
      <c r="P7" s="13"/>
      <c r="Q7" s="3"/>
      <c r="R7" s="3"/>
      <c r="S7" s="3" t="s">
        <v>28</v>
      </c>
    </row>
    <row r="8" spans="1:19" ht="18.75" customHeight="1" x14ac:dyDescent="0.4">
      <c r="A8" s="142"/>
      <c r="B8" s="142"/>
      <c r="C8" s="3">
        <v>2</v>
      </c>
      <c r="D8" s="3" t="s">
        <v>193</v>
      </c>
      <c r="E8" s="3" t="s">
        <v>32</v>
      </c>
      <c r="F8" s="3" t="s">
        <v>25</v>
      </c>
      <c r="G8" s="3">
        <v>30</v>
      </c>
      <c r="H8" s="3">
        <v>24</v>
      </c>
      <c r="I8" s="3">
        <v>6</v>
      </c>
      <c r="J8" s="3">
        <v>2</v>
      </c>
      <c r="K8" s="13" t="s">
        <v>33</v>
      </c>
      <c r="L8" s="13"/>
      <c r="M8" s="13"/>
      <c r="N8" s="13"/>
      <c r="O8" s="13"/>
      <c r="P8" s="13"/>
      <c r="Q8" s="18" t="s">
        <v>34</v>
      </c>
      <c r="R8" s="3"/>
      <c r="S8" s="3" t="s">
        <v>28</v>
      </c>
    </row>
    <row r="9" spans="1:19" ht="18.75" customHeight="1" x14ac:dyDescent="0.4">
      <c r="A9" s="142"/>
      <c r="B9" s="142"/>
      <c r="C9" s="3">
        <v>3</v>
      </c>
      <c r="D9" s="3" t="s">
        <v>194</v>
      </c>
      <c r="E9" s="3" t="s">
        <v>36</v>
      </c>
      <c r="F9" s="3" t="s">
        <v>25</v>
      </c>
      <c r="G9" s="3">
        <v>36</v>
      </c>
      <c r="H9" s="3">
        <v>28</v>
      </c>
      <c r="I9" s="3">
        <v>8</v>
      </c>
      <c r="J9" s="3">
        <v>2</v>
      </c>
      <c r="L9" s="13" t="s">
        <v>37</v>
      </c>
      <c r="M9" s="13"/>
      <c r="N9" s="13"/>
      <c r="O9" s="13"/>
      <c r="P9" s="13"/>
      <c r="Q9" s="18" t="s">
        <v>34</v>
      </c>
      <c r="R9" s="3"/>
      <c r="S9" s="3" t="s">
        <v>28</v>
      </c>
    </row>
    <row r="10" spans="1:19" ht="28.5" customHeight="1" x14ac:dyDescent="0.4">
      <c r="A10" s="142"/>
      <c r="B10" s="142"/>
      <c r="C10" s="3">
        <v>4</v>
      </c>
      <c r="D10" s="3" t="s">
        <v>38</v>
      </c>
      <c r="E10" s="3" t="s">
        <v>39</v>
      </c>
      <c r="F10" s="3" t="s">
        <v>25</v>
      </c>
      <c r="G10" s="3">
        <v>36</v>
      </c>
      <c r="H10" s="3">
        <v>28</v>
      </c>
      <c r="I10" s="3">
        <v>8</v>
      </c>
      <c r="J10" s="3">
        <v>3</v>
      </c>
      <c r="K10" s="13"/>
      <c r="L10" s="13"/>
      <c r="M10" s="13" t="s">
        <v>37</v>
      </c>
      <c r="N10" s="13"/>
      <c r="O10" s="13"/>
      <c r="P10" s="13"/>
      <c r="Q10" s="18" t="s">
        <v>34</v>
      </c>
      <c r="R10" s="13"/>
      <c r="S10" s="3" t="s">
        <v>195</v>
      </c>
    </row>
    <row r="11" spans="1:19" ht="28.5" customHeight="1" x14ac:dyDescent="0.4">
      <c r="A11" s="142"/>
      <c r="B11" s="142"/>
      <c r="C11" s="3">
        <v>5</v>
      </c>
      <c r="D11" s="3" t="s">
        <v>196</v>
      </c>
      <c r="E11" s="3" t="s">
        <v>43</v>
      </c>
      <c r="F11" s="3" t="s">
        <v>25</v>
      </c>
      <c r="G11" s="3">
        <v>36</v>
      </c>
      <c r="H11" s="3">
        <v>28</v>
      </c>
      <c r="I11" s="3">
        <v>8</v>
      </c>
      <c r="J11" s="3">
        <v>2</v>
      </c>
      <c r="K11" s="13"/>
      <c r="L11" s="13"/>
      <c r="M11" s="13"/>
      <c r="N11" s="13" t="s">
        <v>37</v>
      </c>
      <c r="O11" s="13"/>
      <c r="P11" s="13"/>
      <c r="Q11" s="18" t="s">
        <v>34</v>
      </c>
      <c r="R11" s="13"/>
      <c r="S11" s="3" t="s">
        <v>28</v>
      </c>
    </row>
    <row r="12" spans="1:19" ht="19.5" customHeight="1" x14ac:dyDescent="0.4">
      <c r="A12" s="142"/>
      <c r="B12" s="142"/>
      <c r="C12" s="3">
        <v>6</v>
      </c>
      <c r="D12" s="3" t="s">
        <v>54</v>
      </c>
      <c r="E12" s="3" t="s">
        <v>55</v>
      </c>
      <c r="F12" s="3" t="s">
        <v>25</v>
      </c>
      <c r="G12" s="3">
        <v>30</v>
      </c>
      <c r="H12" s="3">
        <v>15</v>
      </c>
      <c r="I12" s="3">
        <v>15</v>
      </c>
      <c r="J12" s="3">
        <v>2</v>
      </c>
      <c r="K12" s="13" t="s">
        <v>33</v>
      </c>
      <c r="L12" s="13"/>
      <c r="M12" s="13"/>
      <c r="N12" s="13"/>
      <c r="O12" s="13"/>
      <c r="P12" s="13"/>
      <c r="Q12" s="13"/>
      <c r="R12" s="13"/>
      <c r="S12" s="3" t="s">
        <v>197</v>
      </c>
    </row>
    <row r="13" spans="1:19" ht="19.5" customHeight="1" x14ac:dyDescent="0.4">
      <c r="A13" s="142"/>
      <c r="B13" s="142"/>
      <c r="C13" s="3">
        <v>7</v>
      </c>
      <c r="D13" s="3" t="s">
        <v>56</v>
      </c>
      <c r="E13" s="3" t="s">
        <v>57</v>
      </c>
      <c r="F13" s="3" t="s">
        <v>25</v>
      </c>
      <c r="G13" s="3">
        <v>36</v>
      </c>
      <c r="H13" s="3">
        <v>18</v>
      </c>
      <c r="I13" s="3">
        <v>18</v>
      </c>
      <c r="J13" s="3">
        <v>2</v>
      </c>
      <c r="K13" s="13"/>
      <c r="L13" s="13" t="s">
        <v>37</v>
      </c>
      <c r="M13" s="13"/>
      <c r="N13" s="13"/>
      <c r="O13" s="13"/>
      <c r="P13" s="13"/>
      <c r="Q13" s="13"/>
      <c r="R13" s="13"/>
      <c r="S13" s="3" t="s">
        <v>197</v>
      </c>
    </row>
    <row r="14" spans="1:19" ht="19.5" customHeight="1" x14ac:dyDescent="0.4">
      <c r="A14" s="142"/>
      <c r="B14" s="142"/>
      <c r="C14" s="3">
        <v>8</v>
      </c>
      <c r="D14" s="3" t="s">
        <v>58</v>
      </c>
      <c r="E14" s="3" t="s">
        <v>59</v>
      </c>
      <c r="F14" s="3" t="s">
        <v>25</v>
      </c>
      <c r="G14" s="3">
        <v>36</v>
      </c>
      <c r="H14" s="3">
        <v>18</v>
      </c>
      <c r="I14" s="3">
        <v>18</v>
      </c>
      <c r="J14" s="3">
        <v>2</v>
      </c>
      <c r="K14" s="13"/>
      <c r="L14" s="13"/>
      <c r="M14" s="13" t="s">
        <v>37</v>
      </c>
      <c r="N14" s="13"/>
      <c r="O14" s="13"/>
      <c r="P14" s="13"/>
      <c r="Q14" s="13"/>
      <c r="R14" s="13"/>
      <c r="S14" s="3" t="s">
        <v>197</v>
      </c>
    </row>
    <row r="15" spans="1:19" ht="19.5" customHeight="1" x14ac:dyDescent="0.4">
      <c r="A15" s="142"/>
      <c r="B15" s="142"/>
      <c r="C15" s="3">
        <v>9</v>
      </c>
      <c r="D15" s="3" t="s">
        <v>60</v>
      </c>
      <c r="E15" s="3" t="s">
        <v>61</v>
      </c>
      <c r="F15" s="3" t="s">
        <v>25</v>
      </c>
      <c r="G15" s="3">
        <v>36</v>
      </c>
      <c r="H15" s="3">
        <v>18</v>
      </c>
      <c r="I15" s="3">
        <v>18</v>
      </c>
      <c r="J15" s="3">
        <v>2</v>
      </c>
      <c r="K15" s="13"/>
      <c r="L15" s="13"/>
      <c r="M15" s="13"/>
      <c r="N15" s="13" t="s">
        <v>37</v>
      </c>
      <c r="O15" s="13"/>
      <c r="P15" s="13"/>
      <c r="Q15" s="13"/>
      <c r="R15" s="13"/>
      <c r="S15" s="3" t="s">
        <v>197</v>
      </c>
    </row>
    <row r="16" spans="1:19" ht="19.5" customHeight="1" x14ac:dyDescent="0.4">
      <c r="A16" s="142"/>
      <c r="B16" s="142"/>
      <c r="C16" s="3">
        <v>10</v>
      </c>
      <c r="D16" s="3" t="s">
        <v>44</v>
      </c>
      <c r="E16" s="3" t="s">
        <v>45</v>
      </c>
      <c r="F16" s="3" t="s">
        <v>25</v>
      </c>
      <c r="G16" s="3">
        <v>30</v>
      </c>
      <c r="H16" s="3">
        <v>24</v>
      </c>
      <c r="I16" s="3">
        <v>6</v>
      </c>
      <c r="J16" s="3">
        <v>1.4</v>
      </c>
      <c r="K16" s="13" t="s">
        <v>33</v>
      </c>
      <c r="L16" s="13"/>
      <c r="M16" s="13"/>
      <c r="N16" s="13"/>
      <c r="O16" s="13"/>
      <c r="P16" s="13"/>
      <c r="Q16" s="13"/>
      <c r="R16" s="13"/>
      <c r="S16" s="3" t="s">
        <v>28</v>
      </c>
    </row>
    <row r="17" spans="1:19" ht="19.5" customHeight="1" x14ac:dyDescent="0.4">
      <c r="A17" s="142"/>
      <c r="B17" s="142"/>
      <c r="C17" s="3">
        <v>11</v>
      </c>
      <c r="D17" s="3" t="s">
        <v>47</v>
      </c>
      <c r="E17" s="3" t="s">
        <v>48</v>
      </c>
      <c r="F17" s="3" t="s">
        <v>40</v>
      </c>
      <c r="G17" s="3">
        <v>6</v>
      </c>
      <c r="H17" s="3">
        <v>4</v>
      </c>
      <c r="I17" s="3">
        <v>2</v>
      </c>
      <c r="J17" s="3">
        <v>0.2</v>
      </c>
      <c r="K17" s="13"/>
      <c r="L17" s="13" t="s">
        <v>49</v>
      </c>
      <c r="M17" s="13"/>
      <c r="N17" s="13"/>
      <c r="O17" s="13"/>
      <c r="P17" s="13"/>
      <c r="Q17" s="13"/>
      <c r="R17" s="13"/>
      <c r="S17" s="3" t="s">
        <v>28</v>
      </c>
    </row>
    <row r="18" spans="1:19" ht="19.5" customHeight="1" x14ac:dyDescent="0.4">
      <c r="A18" s="142"/>
      <c r="B18" s="142"/>
      <c r="C18" s="3">
        <v>12</v>
      </c>
      <c r="D18" s="3" t="s">
        <v>50</v>
      </c>
      <c r="E18" s="3" t="s">
        <v>51</v>
      </c>
      <c r="F18" s="3" t="s">
        <v>40</v>
      </c>
      <c r="G18" s="3">
        <v>6</v>
      </c>
      <c r="H18" s="3">
        <v>4</v>
      </c>
      <c r="I18" s="3">
        <v>2</v>
      </c>
      <c r="J18" s="3">
        <v>0.2</v>
      </c>
      <c r="K18" s="13"/>
      <c r="L18" s="13"/>
      <c r="M18" s="13" t="s">
        <v>49</v>
      </c>
      <c r="N18" s="13"/>
      <c r="O18" s="13"/>
      <c r="P18" s="13"/>
      <c r="Q18" s="13"/>
      <c r="R18" s="13"/>
      <c r="S18" s="3" t="s">
        <v>28</v>
      </c>
    </row>
    <row r="19" spans="1:19" ht="19.5" customHeight="1" x14ac:dyDescent="0.4">
      <c r="A19" s="142"/>
      <c r="B19" s="142"/>
      <c r="C19" s="3">
        <v>13</v>
      </c>
      <c r="D19" s="3" t="s">
        <v>52</v>
      </c>
      <c r="E19" s="3" t="s">
        <v>53</v>
      </c>
      <c r="F19" s="3" t="s">
        <v>40</v>
      </c>
      <c r="G19" s="3">
        <v>6</v>
      </c>
      <c r="H19" s="3">
        <v>4</v>
      </c>
      <c r="I19" s="3">
        <v>2</v>
      </c>
      <c r="J19" s="3">
        <v>0.2</v>
      </c>
      <c r="K19" s="13"/>
      <c r="L19" s="13"/>
      <c r="M19" s="13"/>
      <c r="N19" s="13" t="s">
        <v>49</v>
      </c>
      <c r="O19" s="13"/>
      <c r="P19" s="13"/>
      <c r="Q19" s="13"/>
      <c r="R19" s="13"/>
      <c r="S19" s="3" t="s">
        <v>28</v>
      </c>
    </row>
    <row r="20" spans="1:19" ht="19.5" customHeight="1" x14ac:dyDescent="0.4">
      <c r="A20" s="142"/>
      <c r="B20" s="142"/>
      <c r="C20" s="3">
        <v>14</v>
      </c>
      <c r="D20" s="3" t="s">
        <v>62</v>
      </c>
      <c r="E20" s="3" t="s">
        <v>63</v>
      </c>
      <c r="F20" s="3" t="s">
        <v>40</v>
      </c>
      <c r="G20" s="3">
        <v>4</v>
      </c>
      <c r="H20" s="3">
        <v>4</v>
      </c>
      <c r="I20" s="3">
        <v>0</v>
      </c>
      <c r="J20" s="3">
        <v>0.2</v>
      </c>
      <c r="K20" s="13" t="s">
        <v>198</v>
      </c>
      <c r="L20" s="13"/>
      <c r="M20" s="13"/>
      <c r="N20" s="13"/>
      <c r="O20" s="13"/>
      <c r="P20" s="13"/>
      <c r="Q20" s="13"/>
      <c r="R20" s="13"/>
      <c r="S20" s="3" t="s">
        <v>28</v>
      </c>
    </row>
    <row r="21" spans="1:19" ht="19.5" customHeight="1" x14ac:dyDescent="0.4">
      <c r="A21" s="142"/>
      <c r="B21" s="142"/>
      <c r="C21" s="3">
        <v>15</v>
      </c>
      <c r="D21" s="3" t="s">
        <v>65</v>
      </c>
      <c r="E21" s="3" t="s">
        <v>66</v>
      </c>
      <c r="F21" s="3" t="s">
        <v>40</v>
      </c>
      <c r="G21" s="3">
        <v>4</v>
      </c>
      <c r="H21" s="3">
        <v>4</v>
      </c>
      <c r="I21" s="3">
        <v>0</v>
      </c>
      <c r="J21" s="3">
        <v>0.2</v>
      </c>
      <c r="K21" s="13"/>
      <c r="L21" s="13" t="s">
        <v>198</v>
      </c>
      <c r="M21" s="13"/>
      <c r="N21" s="13"/>
      <c r="O21" s="13"/>
      <c r="P21" s="13"/>
      <c r="Q21" s="13"/>
      <c r="R21" s="13"/>
      <c r="S21" s="3" t="s">
        <v>28</v>
      </c>
    </row>
    <row r="22" spans="1:19" ht="19.5" customHeight="1" x14ac:dyDescent="0.4">
      <c r="A22" s="142"/>
      <c r="B22" s="142"/>
      <c r="C22" s="3">
        <v>16</v>
      </c>
      <c r="D22" s="3" t="s">
        <v>67</v>
      </c>
      <c r="E22" s="3" t="s">
        <v>68</v>
      </c>
      <c r="F22" s="3" t="s">
        <v>40</v>
      </c>
      <c r="G22" s="3">
        <v>4</v>
      </c>
      <c r="H22" s="3">
        <v>4</v>
      </c>
      <c r="I22" s="3">
        <v>0</v>
      </c>
      <c r="J22" s="3">
        <v>0.2</v>
      </c>
      <c r="K22" s="13"/>
      <c r="L22" s="13"/>
      <c r="M22" s="13" t="s">
        <v>198</v>
      </c>
      <c r="N22" s="13"/>
      <c r="O22" s="13"/>
      <c r="P22" s="13"/>
      <c r="Q22" s="13"/>
      <c r="R22" s="13"/>
      <c r="S22" s="3" t="s">
        <v>28</v>
      </c>
    </row>
    <row r="23" spans="1:19" ht="19.5" customHeight="1" x14ac:dyDescent="0.4">
      <c r="A23" s="142"/>
      <c r="B23" s="142"/>
      <c r="C23" s="3">
        <v>17</v>
      </c>
      <c r="D23" s="3" t="s">
        <v>69</v>
      </c>
      <c r="E23" s="3" t="s">
        <v>70</v>
      </c>
      <c r="F23" s="3" t="s">
        <v>40</v>
      </c>
      <c r="G23" s="3">
        <v>4</v>
      </c>
      <c r="H23" s="3">
        <v>4</v>
      </c>
      <c r="I23" s="3">
        <v>0</v>
      </c>
      <c r="J23" s="3">
        <v>0.2</v>
      </c>
      <c r="K23" s="13"/>
      <c r="L23" s="13"/>
      <c r="M23" s="13"/>
      <c r="N23" s="13" t="s">
        <v>198</v>
      </c>
      <c r="O23" s="13"/>
      <c r="P23" s="13"/>
      <c r="Q23" s="13"/>
      <c r="R23" s="13"/>
      <c r="S23" s="3" t="s">
        <v>28</v>
      </c>
    </row>
    <row r="24" spans="1:19" ht="19.5" customHeight="1" x14ac:dyDescent="0.4">
      <c r="A24" s="142"/>
      <c r="B24" s="142"/>
      <c r="C24" s="3">
        <v>18</v>
      </c>
      <c r="D24" s="3" t="s">
        <v>199</v>
      </c>
      <c r="E24" s="3" t="s">
        <v>200</v>
      </c>
      <c r="F24" s="3" t="s">
        <v>40</v>
      </c>
      <c r="G24" s="3">
        <v>4</v>
      </c>
      <c r="H24" s="3">
        <v>4</v>
      </c>
      <c r="I24" s="3">
        <v>0</v>
      </c>
      <c r="J24" s="3">
        <v>0.2</v>
      </c>
      <c r="K24" s="13"/>
      <c r="L24" s="13"/>
      <c r="M24" s="13"/>
      <c r="N24" s="13"/>
      <c r="O24" s="13" t="s">
        <v>198</v>
      </c>
      <c r="P24" s="13"/>
      <c r="Q24" s="13"/>
      <c r="R24" s="13"/>
      <c r="S24" s="3" t="s">
        <v>28</v>
      </c>
    </row>
    <row r="25" spans="1:19" ht="19.5" customHeight="1" x14ac:dyDescent="0.4">
      <c r="A25" s="142"/>
      <c r="B25" s="142"/>
      <c r="C25" s="3">
        <v>19</v>
      </c>
      <c r="D25" s="3" t="s">
        <v>92</v>
      </c>
      <c r="E25" s="3" t="s">
        <v>93</v>
      </c>
      <c r="F25" s="3" t="s">
        <v>40</v>
      </c>
      <c r="G25" s="3">
        <v>60</v>
      </c>
      <c r="H25" s="3">
        <v>30</v>
      </c>
      <c r="I25" s="3">
        <v>30</v>
      </c>
      <c r="J25" s="3">
        <v>4</v>
      </c>
      <c r="K25" s="13" t="s">
        <v>94</v>
      </c>
      <c r="L25" s="13"/>
      <c r="M25" s="13"/>
      <c r="N25" s="13"/>
      <c r="O25" s="13"/>
      <c r="P25" s="13"/>
      <c r="Q25" s="13"/>
      <c r="R25" s="13"/>
      <c r="S25" s="3" t="s">
        <v>201</v>
      </c>
    </row>
    <row r="26" spans="1:19" ht="19.5" customHeight="1" x14ac:dyDescent="0.4">
      <c r="A26" s="142"/>
      <c r="B26" s="142"/>
      <c r="C26" s="3">
        <v>20</v>
      </c>
      <c r="D26" s="3" t="s">
        <v>88</v>
      </c>
      <c r="E26" s="3" t="s">
        <v>89</v>
      </c>
      <c r="F26" s="3" t="s">
        <v>40</v>
      </c>
      <c r="G26" s="3">
        <v>30</v>
      </c>
      <c r="H26" s="3">
        <v>15</v>
      </c>
      <c r="I26" s="3">
        <v>15</v>
      </c>
      <c r="J26" s="3">
        <v>2</v>
      </c>
      <c r="K26" s="13" t="s">
        <v>33</v>
      </c>
      <c r="L26" s="13"/>
      <c r="M26" s="13"/>
      <c r="N26" s="13"/>
      <c r="O26" s="13"/>
      <c r="P26" s="13"/>
      <c r="Q26" s="13"/>
      <c r="R26" s="13"/>
      <c r="S26" s="3" t="s">
        <v>202</v>
      </c>
    </row>
    <row r="27" spans="1:19" ht="19.5" customHeight="1" x14ac:dyDescent="0.4">
      <c r="A27" s="142"/>
      <c r="B27" s="142"/>
      <c r="C27" s="3">
        <v>21</v>
      </c>
      <c r="D27" s="3" t="s">
        <v>90</v>
      </c>
      <c r="E27" s="3" t="s">
        <v>91</v>
      </c>
      <c r="F27" s="3" t="s">
        <v>40</v>
      </c>
      <c r="G27" s="3">
        <v>36</v>
      </c>
      <c r="H27" s="3">
        <v>18</v>
      </c>
      <c r="I27" s="3">
        <v>18</v>
      </c>
      <c r="J27" s="3">
        <v>2</v>
      </c>
      <c r="K27" s="13"/>
      <c r="L27" s="13" t="s">
        <v>37</v>
      </c>
      <c r="M27" s="13"/>
      <c r="N27" s="13"/>
      <c r="O27" s="13"/>
      <c r="P27" s="13"/>
      <c r="Q27" s="13"/>
      <c r="R27" s="13"/>
      <c r="S27" s="3" t="s">
        <v>202</v>
      </c>
    </row>
    <row r="28" spans="1:19" ht="19.5" customHeight="1" x14ac:dyDescent="0.4">
      <c r="A28" s="142"/>
      <c r="B28" s="142"/>
      <c r="C28" s="3">
        <v>22</v>
      </c>
      <c r="D28" s="3" t="s">
        <v>95</v>
      </c>
      <c r="E28" s="3" t="s">
        <v>96</v>
      </c>
      <c r="F28" s="3" t="s">
        <v>40</v>
      </c>
      <c r="G28" s="3">
        <v>30</v>
      </c>
      <c r="H28" s="3">
        <v>30</v>
      </c>
      <c r="I28" s="3">
        <v>0</v>
      </c>
      <c r="J28" s="3">
        <v>2</v>
      </c>
      <c r="K28" s="13" t="s">
        <v>33</v>
      </c>
      <c r="L28" s="13"/>
      <c r="M28" s="13"/>
      <c r="N28" s="13"/>
      <c r="O28" s="13"/>
      <c r="P28" s="13"/>
      <c r="Q28" s="18" t="s">
        <v>34</v>
      </c>
      <c r="R28" s="13"/>
      <c r="S28" s="3" t="s">
        <v>97</v>
      </c>
    </row>
    <row r="29" spans="1:19" ht="19.5" customHeight="1" x14ac:dyDescent="0.4">
      <c r="A29" s="142"/>
      <c r="B29" s="142"/>
      <c r="C29" s="3">
        <v>23</v>
      </c>
      <c r="D29" s="3" t="s">
        <v>98</v>
      </c>
      <c r="E29" s="3" t="s">
        <v>99</v>
      </c>
      <c r="F29" s="3" t="s">
        <v>40</v>
      </c>
      <c r="G29" s="3">
        <v>36</v>
      </c>
      <c r="H29" s="3">
        <v>30</v>
      </c>
      <c r="I29" s="3">
        <v>0</v>
      </c>
      <c r="J29" s="3">
        <v>2</v>
      </c>
      <c r="K29" s="13"/>
      <c r="L29" s="13" t="s">
        <v>37</v>
      </c>
      <c r="M29" s="13"/>
      <c r="N29" s="13"/>
      <c r="O29" s="13"/>
      <c r="P29" s="13"/>
      <c r="Q29" s="18" t="s">
        <v>34</v>
      </c>
      <c r="R29" s="13"/>
      <c r="S29" s="3" t="s">
        <v>97</v>
      </c>
    </row>
    <row r="30" spans="1:19" ht="19.5" customHeight="1" x14ac:dyDescent="0.4">
      <c r="A30" s="142"/>
      <c r="B30" s="142"/>
      <c r="C30" s="3">
        <v>24</v>
      </c>
      <c r="D30" s="3" t="s">
        <v>72</v>
      </c>
      <c r="E30" s="3" t="s">
        <v>73</v>
      </c>
      <c r="F30" s="3" t="s">
        <v>40</v>
      </c>
      <c r="G30" s="3">
        <v>30</v>
      </c>
      <c r="H30" s="3">
        <v>20</v>
      </c>
      <c r="I30" s="3">
        <v>10</v>
      </c>
      <c r="J30" s="3">
        <v>2</v>
      </c>
      <c r="K30" s="13" t="s">
        <v>74</v>
      </c>
      <c r="L30" s="13"/>
      <c r="M30" s="13"/>
      <c r="N30" s="13"/>
      <c r="O30" s="13"/>
      <c r="P30" s="13"/>
      <c r="Q30" s="13"/>
      <c r="R30" s="13"/>
      <c r="S30" s="3" t="s">
        <v>203</v>
      </c>
    </row>
    <row r="31" spans="1:19" ht="19.5" customHeight="1" x14ac:dyDescent="0.4">
      <c r="A31" s="142"/>
      <c r="B31" s="142"/>
      <c r="C31" s="3">
        <v>25</v>
      </c>
      <c r="D31" s="3" t="s">
        <v>100</v>
      </c>
      <c r="E31" s="3" t="s">
        <v>101</v>
      </c>
      <c r="F31" s="3" t="s">
        <v>25</v>
      </c>
      <c r="G31" s="4">
        <v>15</v>
      </c>
      <c r="H31" s="4">
        <v>10</v>
      </c>
      <c r="I31" s="4">
        <v>5</v>
      </c>
      <c r="J31" s="3">
        <v>1</v>
      </c>
      <c r="K31" s="13" t="s">
        <v>46</v>
      </c>
      <c r="L31" s="13"/>
      <c r="M31" s="13"/>
      <c r="N31" s="13"/>
      <c r="O31" s="13"/>
      <c r="P31" s="13"/>
      <c r="Q31" s="13"/>
      <c r="R31" s="13"/>
      <c r="S31" s="3" t="s">
        <v>28</v>
      </c>
    </row>
    <row r="32" spans="1:19" ht="19.5" customHeight="1" x14ac:dyDescent="0.4">
      <c r="A32" s="142"/>
      <c r="B32" s="142"/>
      <c r="C32" s="3">
        <v>26</v>
      </c>
      <c r="D32" s="3" t="s">
        <v>160</v>
      </c>
      <c r="E32" s="3" t="s">
        <v>161</v>
      </c>
      <c r="F32" s="3" t="s">
        <v>40</v>
      </c>
      <c r="G32" s="4">
        <v>30</v>
      </c>
      <c r="H32" s="4">
        <v>30</v>
      </c>
      <c r="I32" s="4">
        <v>0</v>
      </c>
      <c r="J32" s="3">
        <v>2</v>
      </c>
      <c r="K32" s="13" t="s">
        <v>33</v>
      </c>
      <c r="L32" s="13"/>
      <c r="M32" s="13"/>
      <c r="N32" s="13"/>
      <c r="O32" s="13"/>
      <c r="P32" s="13"/>
      <c r="Q32" s="18" t="s">
        <v>34</v>
      </c>
      <c r="R32" s="13"/>
      <c r="S32" s="3" t="s">
        <v>204</v>
      </c>
    </row>
    <row r="33" spans="1:19" ht="19.5" customHeight="1" x14ac:dyDescent="0.4">
      <c r="A33" s="142"/>
      <c r="B33" s="142"/>
      <c r="C33" s="3">
        <v>27</v>
      </c>
      <c r="D33" s="3" t="s">
        <v>162</v>
      </c>
      <c r="E33" s="3" t="s">
        <v>163</v>
      </c>
      <c r="F33" s="3" t="s">
        <v>40</v>
      </c>
      <c r="G33" s="3">
        <v>36</v>
      </c>
      <c r="H33" s="3">
        <v>36</v>
      </c>
      <c r="I33" s="3">
        <v>0</v>
      </c>
      <c r="J33" s="3">
        <v>2</v>
      </c>
      <c r="K33" s="13"/>
      <c r="L33" s="13" t="s">
        <v>37</v>
      </c>
      <c r="M33" s="13"/>
      <c r="N33" s="13"/>
      <c r="O33" s="13"/>
      <c r="P33" s="13"/>
      <c r="Q33" s="18" t="s">
        <v>34</v>
      </c>
      <c r="R33" s="13"/>
      <c r="S33" s="3" t="s">
        <v>204</v>
      </c>
    </row>
    <row r="34" spans="1:19" ht="19.5" customHeight="1" x14ac:dyDescent="0.4">
      <c r="A34" s="142"/>
      <c r="B34" s="142"/>
      <c r="C34" s="3">
        <v>28</v>
      </c>
      <c r="D34" s="3" t="s">
        <v>164</v>
      </c>
      <c r="E34" s="3" t="s">
        <v>165</v>
      </c>
      <c r="F34" s="3" t="s">
        <v>40</v>
      </c>
      <c r="G34" s="3">
        <v>36</v>
      </c>
      <c r="H34" s="3">
        <v>28</v>
      </c>
      <c r="I34" s="3">
        <v>8</v>
      </c>
      <c r="J34" s="3">
        <v>2</v>
      </c>
      <c r="K34" s="13"/>
      <c r="L34" s="13"/>
      <c r="M34" s="13" t="s">
        <v>37</v>
      </c>
      <c r="N34" s="13"/>
      <c r="P34" s="13"/>
      <c r="Q34" s="18" t="s">
        <v>34</v>
      </c>
      <c r="R34" s="13"/>
      <c r="S34" s="3" t="s">
        <v>204</v>
      </c>
    </row>
    <row r="35" spans="1:19" ht="19.5" customHeight="1" x14ac:dyDescent="0.4">
      <c r="A35" s="142"/>
      <c r="B35" s="142"/>
      <c r="C35" s="3">
        <v>29</v>
      </c>
      <c r="D35" s="3" t="s">
        <v>166</v>
      </c>
      <c r="E35" s="3" t="s">
        <v>167</v>
      </c>
      <c r="F35" s="3" t="s">
        <v>40</v>
      </c>
      <c r="G35" s="3">
        <v>36</v>
      </c>
      <c r="H35" s="3">
        <v>28</v>
      </c>
      <c r="I35" s="3">
        <v>8</v>
      </c>
      <c r="J35" s="3">
        <v>2</v>
      </c>
      <c r="K35" s="13"/>
      <c r="L35" s="13"/>
      <c r="M35" s="13"/>
      <c r="N35" s="13" t="s">
        <v>37</v>
      </c>
      <c r="O35" s="13"/>
      <c r="P35" s="13"/>
      <c r="Q35" s="18" t="s">
        <v>34</v>
      </c>
      <c r="R35" s="13"/>
      <c r="S35" s="3" t="s">
        <v>204</v>
      </c>
    </row>
    <row r="36" spans="1:19" ht="19.5" customHeight="1" x14ac:dyDescent="0.4">
      <c r="A36" s="142"/>
      <c r="B36" s="142"/>
      <c r="C36" s="3">
        <v>30</v>
      </c>
      <c r="D36" s="3" t="s">
        <v>205</v>
      </c>
      <c r="E36" s="3" t="s">
        <v>206</v>
      </c>
      <c r="F36" s="3" t="s">
        <v>25</v>
      </c>
      <c r="G36" s="4">
        <v>15</v>
      </c>
      <c r="H36" s="4">
        <v>8</v>
      </c>
      <c r="I36" s="4">
        <v>7</v>
      </c>
      <c r="J36" s="3">
        <v>1</v>
      </c>
      <c r="K36" s="13" t="s">
        <v>46</v>
      </c>
      <c r="L36" s="13"/>
      <c r="M36" s="13"/>
      <c r="N36" s="13"/>
      <c r="O36" s="13"/>
      <c r="P36" s="13"/>
      <c r="Q36" s="13"/>
      <c r="R36" s="13"/>
      <c r="S36" s="3" t="s">
        <v>204</v>
      </c>
    </row>
    <row r="37" spans="1:19" ht="19.5" customHeight="1" x14ac:dyDescent="0.4">
      <c r="A37" s="142"/>
      <c r="B37" s="142"/>
      <c r="C37" s="3">
        <v>31</v>
      </c>
      <c r="D37" s="3" t="s">
        <v>207</v>
      </c>
      <c r="E37" s="3" t="s">
        <v>208</v>
      </c>
      <c r="F37" s="3" t="s">
        <v>25</v>
      </c>
      <c r="G37" s="3">
        <v>18</v>
      </c>
      <c r="H37" s="3">
        <v>9</v>
      </c>
      <c r="I37" s="3">
        <v>9</v>
      </c>
      <c r="J37" s="3">
        <v>1</v>
      </c>
      <c r="K37" s="13"/>
      <c r="L37" s="13" t="s">
        <v>104</v>
      </c>
      <c r="M37" s="13"/>
      <c r="N37" s="13"/>
      <c r="O37" s="13"/>
      <c r="P37" s="13"/>
      <c r="Q37" s="13"/>
      <c r="R37" s="13"/>
      <c r="S37" s="3" t="s">
        <v>204</v>
      </c>
    </row>
    <row r="38" spans="1:19" ht="19.5" customHeight="1" x14ac:dyDescent="0.4">
      <c r="A38" s="142"/>
      <c r="B38" s="142"/>
      <c r="C38" s="3">
        <v>32</v>
      </c>
      <c r="D38" s="3" t="s">
        <v>209</v>
      </c>
      <c r="E38" s="3" t="s">
        <v>210</v>
      </c>
      <c r="F38" s="3" t="s">
        <v>25</v>
      </c>
      <c r="G38" s="3">
        <v>15</v>
      </c>
      <c r="H38" s="3">
        <v>8</v>
      </c>
      <c r="I38" s="3">
        <v>7</v>
      </c>
      <c r="J38" s="3">
        <v>1</v>
      </c>
      <c r="K38" s="13" t="s">
        <v>46</v>
      </c>
      <c r="L38" s="13"/>
      <c r="M38" s="13"/>
      <c r="N38" s="13"/>
      <c r="P38" s="13"/>
      <c r="Q38" s="13"/>
      <c r="R38" s="13"/>
      <c r="S38" s="3" t="s">
        <v>204</v>
      </c>
    </row>
    <row r="39" spans="1:19" ht="19.5" customHeight="1" x14ac:dyDescent="0.4">
      <c r="A39" s="142"/>
      <c r="B39" s="142"/>
      <c r="C39" s="3">
        <v>33</v>
      </c>
      <c r="D39" s="3" t="s">
        <v>211</v>
      </c>
      <c r="E39" s="3" t="s">
        <v>212</v>
      </c>
      <c r="F39" s="3" t="s">
        <v>25</v>
      </c>
      <c r="G39" s="3">
        <v>18</v>
      </c>
      <c r="H39" s="3">
        <v>9</v>
      </c>
      <c r="I39" s="3">
        <v>9</v>
      </c>
      <c r="J39" s="3">
        <v>1</v>
      </c>
      <c r="K39" s="13"/>
      <c r="L39" s="13" t="s">
        <v>104</v>
      </c>
      <c r="M39" s="13"/>
      <c r="N39" s="13"/>
      <c r="O39" s="13"/>
      <c r="P39" s="13"/>
      <c r="Q39" s="13"/>
      <c r="R39" s="13"/>
      <c r="S39" s="3" t="s">
        <v>204</v>
      </c>
    </row>
    <row r="40" spans="1:19" ht="19.5" customHeight="1" x14ac:dyDescent="0.4">
      <c r="A40" s="142"/>
      <c r="B40" s="142"/>
      <c r="C40" s="3">
        <v>34</v>
      </c>
      <c r="D40" s="3" t="s">
        <v>179</v>
      </c>
      <c r="E40" s="3" t="s">
        <v>180</v>
      </c>
      <c r="F40" s="3" t="s">
        <v>25</v>
      </c>
      <c r="G40" s="3">
        <v>36</v>
      </c>
      <c r="H40" s="3">
        <v>24</v>
      </c>
      <c r="I40" s="3">
        <v>12</v>
      </c>
      <c r="J40" s="3">
        <v>2</v>
      </c>
      <c r="K40" s="13"/>
      <c r="L40" s="13"/>
      <c r="M40" s="13" t="s">
        <v>37</v>
      </c>
      <c r="N40" s="13"/>
      <c r="O40" s="13"/>
      <c r="P40" s="13"/>
      <c r="Q40" s="18" t="s">
        <v>34</v>
      </c>
      <c r="R40" s="13"/>
      <c r="S40" s="3" t="s">
        <v>204</v>
      </c>
    </row>
    <row r="41" spans="1:19" ht="19.5" customHeight="1" x14ac:dyDescent="0.4">
      <c r="A41" s="142"/>
      <c r="B41" s="142"/>
      <c r="C41" s="3">
        <v>35</v>
      </c>
      <c r="D41" s="3" t="s">
        <v>181</v>
      </c>
      <c r="E41" s="3" t="s">
        <v>182</v>
      </c>
      <c r="F41" s="3" t="s">
        <v>25</v>
      </c>
      <c r="G41" s="3">
        <v>36</v>
      </c>
      <c r="H41" s="3">
        <v>24</v>
      </c>
      <c r="I41" s="3">
        <v>12</v>
      </c>
      <c r="J41" s="3">
        <v>2</v>
      </c>
      <c r="K41" s="13"/>
      <c r="L41" s="13"/>
      <c r="M41" s="13"/>
      <c r="N41" s="13" t="s">
        <v>37</v>
      </c>
      <c r="P41" s="13"/>
      <c r="Q41" s="18" t="s">
        <v>34</v>
      </c>
      <c r="R41" s="13"/>
      <c r="S41" s="3" t="s">
        <v>204</v>
      </c>
    </row>
    <row r="42" spans="1:19" ht="19.5" customHeight="1" x14ac:dyDescent="0.4">
      <c r="A42" s="142"/>
      <c r="B42" s="142"/>
      <c r="C42" s="3">
        <v>36</v>
      </c>
      <c r="D42" s="3" t="s">
        <v>213</v>
      </c>
      <c r="E42" s="3" t="s">
        <v>214</v>
      </c>
      <c r="F42" s="3" t="s">
        <v>25</v>
      </c>
      <c r="G42" s="3">
        <v>36</v>
      </c>
      <c r="H42" s="3">
        <v>24</v>
      </c>
      <c r="I42" s="3">
        <v>12</v>
      </c>
      <c r="J42" s="3">
        <v>2</v>
      </c>
      <c r="K42" s="13"/>
      <c r="L42" s="13"/>
      <c r="M42" s="13"/>
      <c r="N42" s="13" t="s">
        <v>37</v>
      </c>
      <c r="O42" s="13"/>
      <c r="P42" s="13"/>
      <c r="Q42" s="18" t="s">
        <v>34</v>
      </c>
      <c r="R42" s="13"/>
      <c r="S42" s="3" t="s">
        <v>204</v>
      </c>
    </row>
    <row r="43" spans="1:19" ht="19.5" customHeight="1" x14ac:dyDescent="0.4">
      <c r="A43" s="142"/>
      <c r="B43" s="142"/>
      <c r="C43" s="3">
        <v>37</v>
      </c>
      <c r="D43" s="3" t="s">
        <v>215</v>
      </c>
      <c r="E43" s="3" t="s">
        <v>109</v>
      </c>
      <c r="F43" s="3" t="s">
        <v>40</v>
      </c>
      <c r="G43" s="4">
        <v>18</v>
      </c>
      <c r="H43" s="4">
        <v>12</v>
      </c>
      <c r="I43" s="4">
        <v>6</v>
      </c>
      <c r="J43" s="3">
        <v>1</v>
      </c>
      <c r="K43" s="13"/>
      <c r="L43" s="13"/>
      <c r="M43" s="13"/>
      <c r="N43" s="13"/>
      <c r="O43" s="13" t="s">
        <v>104</v>
      </c>
      <c r="P43" s="13"/>
      <c r="Q43" s="13"/>
      <c r="R43" s="13"/>
      <c r="S43" s="3" t="s">
        <v>28</v>
      </c>
    </row>
    <row r="44" spans="1:19" ht="19.5" customHeight="1" x14ac:dyDescent="0.4">
      <c r="A44" s="142"/>
      <c r="B44" s="142"/>
      <c r="C44" s="3">
        <v>38</v>
      </c>
      <c r="D44" s="3" t="s">
        <v>76</v>
      </c>
      <c r="E44" s="3" t="s">
        <v>77</v>
      </c>
      <c r="F44" s="3" t="s">
        <v>25</v>
      </c>
      <c r="G44" s="3">
        <v>60</v>
      </c>
      <c r="H44" s="3">
        <v>30</v>
      </c>
      <c r="I44" s="3">
        <v>30</v>
      </c>
      <c r="J44" s="3">
        <v>4</v>
      </c>
      <c r="K44" s="13"/>
      <c r="L44" s="13"/>
      <c r="M44" s="13"/>
      <c r="N44" s="13" t="s">
        <v>78</v>
      </c>
      <c r="O44" s="13"/>
      <c r="P44" s="13"/>
      <c r="Q44" s="13"/>
      <c r="R44" s="13"/>
      <c r="S44" s="3" t="s">
        <v>28</v>
      </c>
    </row>
    <row r="45" spans="1:19" ht="19.5" customHeight="1" x14ac:dyDescent="0.4">
      <c r="A45" s="142"/>
      <c r="B45" s="142"/>
      <c r="C45" s="3">
        <v>39</v>
      </c>
      <c r="D45" s="3" t="s">
        <v>79</v>
      </c>
      <c r="E45" s="3" t="s">
        <v>80</v>
      </c>
      <c r="F45" s="3" t="s">
        <v>81</v>
      </c>
      <c r="G45" s="3">
        <v>420</v>
      </c>
      <c r="H45" s="3">
        <v>0</v>
      </c>
      <c r="I45" s="3">
        <v>420</v>
      </c>
      <c r="J45" s="3">
        <v>14</v>
      </c>
      <c r="K45" s="13"/>
      <c r="L45" s="13"/>
      <c r="M45" s="13"/>
      <c r="N45" s="13"/>
      <c r="P45" s="13" t="s">
        <v>216</v>
      </c>
      <c r="Q45" s="13"/>
      <c r="R45" s="13"/>
      <c r="S45" s="3" t="s">
        <v>28</v>
      </c>
    </row>
    <row r="46" spans="1:19" ht="19.5" customHeight="1" x14ac:dyDescent="0.4">
      <c r="A46" s="142"/>
      <c r="B46" s="142"/>
      <c r="C46" s="3">
        <v>40</v>
      </c>
      <c r="D46" s="3" t="s">
        <v>217</v>
      </c>
      <c r="E46" s="3" t="s">
        <v>84</v>
      </c>
      <c r="F46" s="3" t="s">
        <v>25</v>
      </c>
      <c r="G46" s="3">
        <v>120</v>
      </c>
      <c r="H46" s="3">
        <v>60</v>
      </c>
      <c r="I46" s="3">
        <v>60</v>
      </c>
      <c r="J46" s="3">
        <v>4</v>
      </c>
      <c r="K46" s="13"/>
      <c r="L46" s="13"/>
      <c r="M46" s="13"/>
      <c r="N46" s="13"/>
      <c r="O46" s="13" t="s">
        <v>85</v>
      </c>
      <c r="P46" s="13"/>
      <c r="Q46" s="13"/>
      <c r="R46" s="13"/>
      <c r="S46" s="3" t="s">
        <v>28</v>
      </c>
    </row>
    <row r="47" spans="1:19" x14ac:dyDescent="0.4">
      <c r="A47" s="142"/>
      <c r="B47" s="143"/>
      <c r="C47" s="207" t="s">
        <v>86</v>
      </c>
      <c r="D47" s="207"/>
      <c r="E47" s="207"/>
      <c r="F47" s="207"/>
      <c r="G47" s="6">
        <f>SUM(G7:G46)-SUM(G16:G19)-G45-G46-G25</f>
        <v>935</v>
      </c>
      <c r="H47" s="6">
        <f t="shared" ref="H47:J47" si="0">SUM(H7:H46)-SUM(H16:H19)-H45-H46-H25</f>
        <v>626</v>
      </c>
      <c r="I47" s="6">
        <f t="shared" si="0"/>
        <v>303</v>
      </c>
      <c r="J47" s="6">
        <f t="shared" si="0"/>
        <v>56</v>
      </c>
      <c r="K47" s="14"/>
      <c r="L47" s="15"/>
      <c r="M47" s="15"/>
      <c r="N47" s="15"/>
      <c r="O47" s="15"/>
      <c r="P47" s="15"/>
      <c r="Q47" s="5"/>
      <c r="R47" s="5"/>
      <c r="S47" s="3"/>
    </row>
    <row r="48" spans="1:19" x14ac:dyDescent="0.4">
      <c r="A48" s="142"/>
      <c r="B48" s="144" t="s">
        <v>87</v>
      </c>
      <c r="C48" s="208" t="s">
        <v>218</v>
      </c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10"/>
    </row>
    <row r="49" spans="1:19" x14ac:dyDescent="0.4">
      <c r="A49" s="142"/>
      <c r="B49" s="142"/>
      <c r="C49" s="145" t="s">
        <v>86</v>
      </c>
      <c r="D49" s="146"/>
      <c r="E49" s="146"/>
      <c r="F49" s="148"/>
      <c r="G49" s="7">
        <v>32</v>
      </c>
      <c r="H49" s="7">
        <v>32</v>
      </c>
      <c r="I49" s="7">
        <v>0</v>
      </c>
      <c r="J49" s="16">
        <v>2</v>
      </c>
      <c r="K49" s="13"/>
      <c r="L49" s="13"/>
      <c r="M49" s="13"/>
      <c r="N49" s="13"/>
      <c r="O49" s="13"/>
      <c r="P49" s="13"/>
      <c r="Q49" s="3"/>
      <c r="R49" s="3"/>
      <c r="S49" s="19"/>
    </row>
    <row r="50" spans="1:19" x14ac:dyDescent="0.4">
      <c r="A50" s="143"/>
      <c r="B50" s="145" t="s">
        <v>112</v>
      </c>
      <c r="C50" s="146"/>
      <c r="D50" s="146"/>
      <c r="E50" s="146"/>
      <c r="F50" s="148"/>
      <c r="G50" s="8">
        <f>G49+G47</f>
        <v>967</v>
      </c>
      <c r="H50" s="8">
        <f>H49+H47</f>
        <v>658</v>
      </c>
      <c r="I50" s="8">
        <f>I49+I47</f>
        <v>303</v>
      </c>
      <c r="J50" s="8">
        <f>J49+J47</f>
        <v>58</v>
      </c>
      <c r="K50" s="15"/>
      <c r="L50" s="15"/>
      <c r="M50" s="15"/>
      <c r="N50" s="15"/>
      <c r="O50" s="15"/>
      <c r="P50" s="15"/>
      <c r="Q50" s="5"/>
      <c r="R50" s="5"/>
      <c r="S50" s="19"/>
    </row>
    <row r="51" spans="1:19" x14ac:dyDescent="0.4">
      <c r="A51" s="9"/>
      <c r="B51" s="9"/>
      <c r="C51" s="9"/>
      <c r="D51" s="152" t="s">
        <v>113</v>
      </c>
      <c r="E51" s="152"/>
      <c r="F51" s="152"/>
      <c r="G51" s="152"/>
      <c r="H51" s="152"/>
      <c r="I51" s="152"/>
      <c r="J51" s="152"/>
      <c r="K51" s="152"/>
      <c r="L51" s="152"/>
      <c r="M51" s="17"/>
      <c r="N51" s="17"/>
      <c r="O51" s="17"/>
      <c r="P51" s="152" t="s">
        <v>158</v>
      </c>
      <c r="Q51" s="152"/>
      <c r="R51" s="152"/>
      <c r="S51" s="20"/>
    </row>
    <row r="52" spans="1:19" ht="42.75" customHeight="1" x14ac:dyDescent="0.4">
      <c r="A52" s="153" t="s">
        <v>219</v>
      </c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</row>
  </sheetData>
  <mergeCells count="31">
    <mergeCell ref="S3:S6"/>
    <mergeCell ref="A1:S1"/>
    <mergeCell ref="A2:E2"/>
    <mergeCell ref="N2:S2"/>
    <mergeCell ref="G3:I3"/>
    <mergeCell ref="K3:P3"/>
    <mergeCell ref="A3:A6"/>
    <mergeCell ref="B3:B6"/>
    <mergeCell ref="K4:L4"/>
    <mergeCell ref="M4:N4"/>
    <mergeCell ref="O4:P4"/>
    <mergeCell ref="H4:H6"/>
    <mergeCell ref="I4:I6"/>
    <mergeCell ref="J3:J6"/>
    <mergeCell ref="Q3:Q6"/>
    <mergeCell ref="R3:R6"/>
    <mergeCell ref="C3:C6"/>
    <mergeCell ref="D3:D6"/>
    <mergeCell ref="E3:E6"/>
    <mergeCell ref="F3:F6"/>
    <mergeCell ref="G4:G6"/>
    <mergeCell ref="C49:F49"/>
    <mergeCell ref="B50:F50"/>
    <mergeCell ref="D51:L51"/>
    <mergeCell ref="P51:R51"/>
    <mergeCell ref="A52:S52"/>
    <mergeCell ref="A7:A50"/>
    <mergeCell ref="B7:B47"/>
    <mergeCell ref="B48:B49"/>
    <mergeCell ref="C47:F47"/>
    <mergeCell ref="C48:S48"/>
  </mergeCells>
  <phoneticPr fontId="12" type="noConversion"/>
  <pageMargins left="0.7" right="0.7" top="0.75" bottom="0.75" header="0.3" footer="0.3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附件1 综合素质课教学进程表</vt:lpstr>
      <vt:lpstr>专业课安排表</vt:lpstr>
      <vt:lpstr>理论与实践教学分配比例表</vt:lpstr>
      <vt:lpstr>实践教学安排表</vt:lpstr>
      <vt:lpstr>Sheet1</vt:lpstr>
      <vt:lpstr>师范综合素质课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范家承</dc:creator>
  <cp:lastModifiedBy>婧旖</cp:lastModifiedBy>
  <cp:lastPrinted>2022-09-20T03:14:00Z</cp:lastPrinted>
  <dcterms:created xsi:type="dcterms:W3CDTF">2022-07-01T06:50:00Z</dcterms:created>
  <dcterms:modified xsi:type="dcterms:W3CDTF">2022-12-02T03:22:37Z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BBA461A6C16247B49737F4FBC9DC9DDB</vt:lpwstr>
  </property>
  <property fmtid="{D5CDD505-2E9C-101B-9397-08002B2CF9AE}" pid="3" name="KSOProductBuildVer">
    <vt:lpwstr>2052-11.1.0.12132</vt:lpwstr>
  </property>
  <property fmtid="{D5CDD505-2E9C-101B-9397-08002B2CF9AE}" pid="4" name="KSOReadingLayout">
    <vt:bool>true</vt:bool>
  </property>
</Properties>
</file>