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90" windowWidth="19440" windowHeight="12210" tabRatio="795"/>
  </bookViews>
  <sheets>
    <sheet name="322级计算机应用技术专业" sheetId="268" r:id="rId1"/>
  </sheets>
  <definedNames>
    <definedName name="_xlnm.Print_Titles" localSheetId="0">'322级计算机应用技术专业'!$3:$5</definedName>
  </definedNames>
  <calcPr calcId="144525"/>
</workbook>
</file>

<file path=xl/calcChain.xml><?xml version="1.0" encoding="utf-8"?>
<calcChain xmlns="http://schemas.openxmlformats.org/spreadsheetml/2006/main">
  <c r="Q54" i="268" l="1"/>
  <c r="Q46" i="268"/>
  <c r="Q24" i="268" l="1"/>
  <c r="O37" i="268"/>
  <c r="O36" i="268"/>
  <c r="O35" i="268"/>
  <c r="O34" i="268"/>
  <c r="M25" i="268"/>
  <c r="M26" i="268"/>
  <c r="M27" i="268"/>
  <c r="M28" i="268"/>
  <c r="M29" i="268"/>
  <c r="M30" i="268"/>
  <c r="M31" i="268"/>
  <c r="M32" i="268"/>
  <c r="M33" i="268"/>
  <c r="M38" i="268"/>
  <c r="M39" i="268"/>
  <c r="M40" i="268"/>
  <c r="M41" i="268"/>
  <c r="M42" i="268"/>
  <c r="M43" i="268"/>
  <c r="M44" i="268"/>
  <c r="M45" i="268"/>
  <c r="M46" i="268"/>
  <c r="M47" i="268"/>
  <c r="M48" i="268"/>
  <c r="M49" i="268"/>
  <c r="M50" i="268"/>
  <c r="M51" i="268"/>
  <c r="M52" i="268"/>
  <c r="M53" i="268"/>
  <c r="M24" i="268"/>
  <c r="O23" i="268"/>
  <c r="O22" i="268"/>
  <c r="M21" i="268"/>
  <c r="P21" i="268" s="1"/>
  <c r="M20" i="268"/>
  <c r="P20" i="268" s="1"/>
  <c r="P19" i="268"/>
  <c r="M19" i="268"/>
  <c r="O19" i="268" s="1"/>
  <c r="P18" i="268"/>
  <c r="O18" i="268"/>
  <c r="P17" i="268"/>
  <c r="O17" i="268"/>
  <c r="P16" i="268"/>
  <c r="O16" i="268"/>
  <c r="P15" i="268"/>
  <c r="O15" i="268"/>
  <c r="P14" i="268"/>
  <c r="O14" i="268"/>
  <c r="M13" i="268"/>
  <c r="P13" i="268" s="1"/>
  <c r="P12" i="268"/>
  <c r="M12" i="268"/>
  <c r="O12" i="268" s="1"/>
  <c r="P11" i="268"/>
  <c r="O11" i="268"/>
  <c r="M11" i="268"/>
  <c r="M10" i="268"/>
  <c r="P10" i="268" s="1"/>
  <c r="M9" i="268"/>
  <c r="P9" i="268" s="1"/>
  <c r="P8" i="268"/>
  <c r="M8" i="268"/>
  <c r="O8" i="268" s="1"/>
  <c r="P7" i="268"/>
  <c r="O7" i="268"/>
  <c r="M7" i="268"/>
  <c r="M6" i="268"/>
  <c r="P6" i="268" s="1"/>
  <c r="O6" i="268" l="1"/>
  <c r="O10" i="268"/>
  <c r="O21" i="268"/>
  <c r="O9" i="268"/>
  <c r="O13" i="268"/>
  <c r="O20" i="268"/>
  <c r="M54" i="268" l="1"/>
  <c r="P29" i="268" l="1"/>
  <c r="P28" i="268"/>
  <c r="P26" i="268"/>
  <c r="P25" i="268"/>
  <c r="P24" i="268"/>
  <c r="O24" i="268" l="1"/>
  <c r="O25" i="268"/>
  <c r="O26" i="268"/>
  <c r="O27" i="268"/>
  <c r="P27" i="268"/>
  <c r="O28" i="268"/>
  <c r="O29" i="268"/>
  <c r="H88" i="268" l="1"/>
  <c r="I88" i="268"/>
  <c r="G88" i="268"/>
  <c r="P53" i="268"/>
  <c r="O52" i="268"/>
  <c r="P51" i="268"/>
  <c r="O50" i="268"/>
  <c r="P49" i="268"/>
  <c r="O48" i="268"/>
  <c r="P47" i="268"/>
  <c r="O46" i="268"/>
  <c r="P45" i="268"/>
  <c r="O44" i="268"/>
  <c r="P43" i="268"/>
  <c r="O42" i="268"/>
  <c r="P41" i="268"/>
  <c r="O40" i="268"/>
  <c r="P39" i="268"/>
  <c r="O38" i="268"/>
  <c r="P33" i="268"/>
  <c r="P32" i="268"/>
  <c r="P31" i="268"/>
  <c r="Q34" i="268" l="1"/>
  <c r="O53" i="268"/>
  <c r="O51" i="268"/>
  <c r="O49" i="268"/>
  <c r="O47" i="268"/>
  <c r="O45" i="268"/>
  <c r="O43" i="268"/>
  <c r="O41" i="268"/>
  <c r="O39" i="268"/>
  <c r="P52" i="268"/>
  <c r="P50" i="268"/>
  <c r="P48" i="268"/>
  <c r="P46" i="268"/>
  <c r="P44" i="268"/>
  <c r="P42" i="268"/>
  <c r="P40" i="268"/>
  <c r="P38" i="268"/>
  <c r="Q6" i="268"/>
  <c r="M88" i="268"/>
  <c r="P30" i="268"/>
  <c r="Q38" i="268"/>
  <c r="O54" i="268"/>
  <c r="O32" i="268"/>
  <c r="Q88" i="268" l="1"/>
  <c r="P88" i="268"/>
  <c r="F88" i="268"/>
  <c r="O31" i="268" l="1"/>
  <c r="O33" i="268"/>
  <c r="O30" i="268"/>
  <c r="E88" i="268"/>
  <c r="N88" i="268" l="1"/>
  <c r="O88" i="268"/>
  <c r="N89" i="268" l="1"/>
  <c r="O89" i="268"/>
</calcChain>
</file>

<file path=xl/sharedStrings.xml><?xml version="1.0" encoding="utf-8"?>
<sst xmlns="http://schemas.openxmlformats.org/spreadsheetml/2006/main" count="190" uniqueCount="119">
  <si>
    <t>课程类别</t>
  </si>
  <si>
    <t>编号</t>
  </si>
  <si>
    <t>课程名称</t>
  </si>
  <si>
    <t>第一学年</t>
  </si>
  <si>
    <t>第二学年</t>
  </si>
  <si>
    <t>第三学年</t>
  </si>
  <si>
    <t>学时数</t>
  </si>
  <si>
    <t>学分数</t>
  </si>
  <si>
    <t>学时分配比例</t>
  </si>
  <si>
    <t>考试</t>
  </si>
  <si>
    <t>考查</t>
  </si>
  <si>
    <t>必修课</t>
  </si>
  <si>
    <t>4H</t>
  </si>
  <si>
    <t>6H</t>
  </si>
  <si>
    <t>2W</t>
  </si>
  <si>
    <t>14W</t>
  </si>
  <si>
    <t>4W</t>
  </si>
  <si>
    <t>1W</t>
  </si>
  <si>
    <t>选修课</t>
  </si>
  <si>
    <t>合计</t>
  </si>
  <si>
    <t>考核</t>
  </si>
  <si>
    <t>20周</t>
  </si>
  <si>
    <t>公共基础课</t>
    <phoneticPr fontId="5" type="noConversion"/>
  </si>
  <si>
    <t>理论学时</t>
    <phoneticPr fontId="5" type="noConversion"/>
  </si>
  <si>
    <t>实践学时</t>
    <phoneticPr fontId="5" type="noConversion"/>
  </si>
  <si>
    <t>理论课学时、实践课学时占比例</t>
    <phoneticPr fontId="5" type="noConversion"/>
  </si>
  <si>
    <t>广东茂名幼儿师范专科学校计算机应用技术专业课程计划表</t>
    <phoneticPr fontId="5" type="noConversion"/>
  </si>
  <si>
    <t>√</t>
  </si>
  <si>
    <r>
      <rPr>
        <sz val="8"/>
        <rFont val="宋体"/>
        <family val="3"/>
        <charset val="134"/>
      </rPr>
      <t>毛泽东思想和中国特色社会主义理论体系概论</t>
    </r>
  </si>
  <si>
    <t>综合技能课</t>
    <phoneticPr fontId="5" type="noConversion"/>
  </si>
  <si>
    <r>
      <t>20</t>
    </r>
    <r>
      <rPr>
        <sz val="8"/>
        <rFont val="宋体"/>
        <family val="3"/>
        <charset val="134"/>
      </rPr>
      <t>周</t>
    </r>
    <phoneticPr fontId="5" type="noConversion"/>
  </si>
  <si>
    <r>
      <rPr>
        <sz val="8"/>
        <rFont val="宋体"/>
        <family val="3"/>
        <charset val="134"/>
      </rPr>
      <t>思想道德修养与法律基础</t>
    </r>
  </si>
  <si>
    <r>
      <rPr>
        <sz val="8"/>
        <rFont val="宋体"/>
        <family val="3"/>
        <charset val="134"/>
      </rPr>
      <t>大学英语</t>
    </r>
  </si>
  <si>
    <r>
      <rPr>
        <sz val="8"/>
        <rFont val="宋体"/>
        <family val="3"/>
        <charset val="134"/>
      </rPr>
      <t>大学语文</t>
    </r>
  </si>
  <si>
    <r>
      <rPr>
        <sz val="8"/>
        <rFont val="宋体"/>
        <family val="3"/>
        <charset val="134"/>
      </rPr>
      <t>高等数学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一</t>
    </r>
    <r>
      <rPr>
        <sz val="8"/>
        <rFont val="Times New Roman"/>
        <family val="1"/>
      </rPr>
      <t>)(</t>
    </r>
    <r>
      <rPr>
        <sz val="8"/>
        <rFont val="宋体"/>
        <family val="3"/>
        <charset val="134"/>
      </rPr>
      <t>二</t>
    </r>
    <r>
      <rPr>
        <sz val="8"/>
        <rFont val="Times New Roman"/>
        <family val="1"/>
      </rPr>
      <t>)</t>
    </r>
  </si>
  <si>
    <r>
      <rPr>
        <sz val="8"/>
        <rFont val="宋体"/>
        <family val="3"/>
        <charset val="134"/>
      </rPr>
      <t>心理健康教育</t>
    </r>
  </si>
  <si>
    <r>
      <rPr>
        <sz val="8"/>
        <rFont val="宋体"/>
        <family val="3"/>
        <charset val="134"/>
      </rPr>
      <t>形势与政策</t>
    </r>
  </si>
  <si>
    <r>
      <rPr>
        <sz val="8"/>
        <rFont val="宋体"/>
        <family val="3"/>
        <charset val="134"/>
      </rPr>
      <t>数字电路</t>
    </r>
  </si>
  <si>
    <r>
      <t>C</t>
    </r>
    <r>
      <rPr>
        <sz val="8"/>
        <rFont val="宋体"/>
        <family val="3"/>
        <charset val="134"/>
      </rPr>
      <t>语言程序设计</t>
    </r>
  </si>
  <si>
    <r>
      <rPr>
        <sz val="8"/>
        <rFont val="宋体"/>
        <family val="3"/>
        <charset val="134"/>
      </rPr>
      <t>数据结构</t>
    </r>
    <r>
      <rPr>
        <sz val="8"/>
        <rFont val="Times New Roman"/>
        <family val="1"/>
      </rPr>
      <t>(C</t>
    </r>
    <r>
      <rPr>
        <sz val="8"/>
        <rFont val="宋体"/>
        <family val="3"/>
        <charset val="134"/>
      </rPr>
      <t>语言</t>
    </r>
    <r>
      <rPr>
        <sz val="8"/>
        <rFont val="Times New Roman"/>
        <family val="1"/>
      </rPr>
      <t>)</t>
    </r>
  </si>
  <si>
    <r>
      <rPr>
        <sz val="8"/>
        <rFont val="宋体"/>
        <family val="3"/>
        <charset val="134"/>
      </rPr>
      <t>计算机网络技术</t>
    </r>
  </si>
  <si>
    <r>
      <rPr>
        <sz val="8"/>
        <rFont val="宋体"/>
        <family val="3"/>
        <charset val="134"/>
      </rPr>
      <t>计算机组成原理</t>
    </r>
  </si>
  <si>
    <r>
      <t>MySQL</t>
    </r>
    <r>
      <rPr>
        <sz val="8"/>
        <rFont val="宋体"/>
        <family val="3"/>
        <charset val="134"/>
      </rPr>
      <t>数据库原理与应用</t>
    </r>
  </si>
  <si>
    <r>
      <rPr>
        <sz val="8"/>
        <rFont val="宋体"/>
        <family val="3"/>
        <charset val="134"/>
      </rPr>
      <t>计算机专业英语</t>
    </r>
  </si>
  <si>
    <r>
      <rPr>
        <sz val="8"/>
        <rFont val="宋体"/>
        <family val="3"/>
        <charset val="134"/>
      </rPr>
      <t>体育与健康</t>
    </r>
  </si>
  <si>
    <r>
      <rPr>
        <sz val="8"/>
        <rFont val="宋体"/>
        <family val="3"/>
        <charset val="134"/>
      </rPr>
      <t>计算机应用基础</t>
    </r>
  </si>
  <si>
    <r>
      <t>Photoshop</t>
    </r>
    <r>
      <rPr>
        <sz val="8"/>
        <rFont val="宋体"/>
        <family val="3"/>
        <charset val="134"/>
      </rPr>
      <t>图像处理</t>
    </r>
  </si>
  <si>
    <r>
      <rPr>
        <sz val="8"/>
        <rFont val="宋体"/>
        <family val="3"/>
        <charset val="134"/>
      </rPr>
      <t>计算机组装与维护</t>
    </r>
  </si>
  <si>
    <r>
      <rPr>
        <sz val="8"/>
        <rFont val="宋体"/>
        <family val="3"/>
        <charset val="134"/>
      </rPr>
      <t>跟岗实习</t>
    </r>
  </si>
  <si>
    <r>
      <rPr>
        <sz val="8"/>
        <rFont val="宋体"/>
        <family val="3"/>
        <charset val="134"/>
      </rPr>
      <t>顶岗实习</t>
    </r>
  </si>
  <si>
    <r>
      <rPr>
        <sz val="8"/>
        <rFont val="宋体"/>
        <family val="3"/>
        <charset val="134"/>
      </rPr>
      <t>毕业论文</t>
    </r>
    <r>
      <rPr>
        <sz val="8"/>
        <rFont val="Times New Roman"/>
        <family val="1"/>
      </rPr>
      <t>/</t>
    </r>
    <r>
      <rPr>
        <sz val="8"/>
        <rFont val="宋体"/>
        <family val="3"/>
        <charset val="134"/>
      </rPr>
      <t>毕业设计</t>
    </r>
    <r>
      <rPr>
        <sz val="8"/>
        <rFont val="Times New Roman"/>
        <family val="1"/>
      </rPr>
      <t>/</t>
    </r>
    <r>
      <rPr>
        <sz val="8"/>
        <rFont val="宋体"/>
        <family val="3"/>
        <charset val="134"/>
      </rPr>
      <t>毕业创作</t>
    </r>
  </si>
  <si>
    <r>
      <rPr>
        <sz val="8"/>
        <rFont val="宋体"/>
        <family val="3"/>
        <charset val="134"/>
      </rPr>
      <t>毕业教育</t>
    </r>
  </si>
  <si>
    <r>
      <rPr>
        <sz val="8"/>
        <rFont val="宋体"/>
        <family val="3"/>
        <charset val="134"/>
      </rPr>
      <t>√</t>
    </r>
  </si>
  <si>
    <t>大学生创新创业教育</t>
  </si>
  <si>
    <r>
      <rPr>
        <sz val="8"/>
        <color theme="1"/>
        <rFont val="宋体"/>
        <family val="3"/>
        <charset val="134"/>
      </rPr>
      <t>劳动教育</t>
    </r>
  </si>
  <si>
    <r>
      <rPr>
        <sz val="8"/>
        <color theme="1"/>
        <rFont val="宋体"/>
        <family val="3"/>
        <charset val="134"/>
      </rPr>
      <t>大学音乐</t>
    </r>
  </si>
  <si>
    <r>
      <rPr>
        <sz val="8"/>
        <color theme="1"/>
        <rFont val="宋体"/>
        <family val="3"/>
        <charset val="134"/>
      </rPr>
      <t>√</t>
    </r>
  </si>
  <si>
    <r>
      <rPr>
        <sz val="8"/>
        <color theme="1"/>
        <rFont val="宋体"/>
        <family val="3"/>
        <charset val="134"/>
      </rPr>
      <t>大学美术</t>
    </r>
  </si>
  <si>
    <t>公共基础选修课</t>
    <phoneticPr fontId="5" type="noConversion"/>
  </si>
  <si>
    <r>
      <t>Linux</t>
    </r>
    <r>
      <rPr>
        <sz val="8"/>
        <rFont val="宋体"/>
        <family val="3"/>
        <charset val="134"/>
      </rPr>
      <t>操作系统应用</t>
    </r>
    <phoneticPr fontId="5" type="noConversion"/>
  </si>
  <si>
    <r>
      <t>Java</t>
    </r>
    <r>
      <rPr>
        <sz val="8"/>
        <rFont val="宋体"/>
        <family val="3"/>
        <charset val="134"/>
      </rPr>
      <t>程序设计</t>
    </r>
    <phoneticPr fontId="5" type="noConversion"/>
  </si>
  <si>
    <r>
      <rPr>
        <sz val="8"/>
        <rFont val="宋体"/>
        <family val="3"/>
        <charset val="134"/>
      </rPr>
      <t>动态网站开发（</t>
    </r>
    <r>
      <rPr>
        <sz val="8"/>
        <rFont val="Times New Roman"/>
        <family val="1"/>
      </rPr>
      <t>PHP</t>
    </r>
    <r>
      <rPr>
        <sz val="8"/>
        <rFont val="宋体"/>
        <family val="3"/>
        <charset val="134"/>
      </rPr>
      <t>）</t>
    </r>
    <phoneticPr fontId="5" type="noConversion"/>
  </si>
  <si>
    <t>JavaScript+jQuery+XML</t>
    <phoneticPr fontId="5" type="noConversion"/>
  </si>
  <si>
    <t>系统开发项目实训</t>
    <phoneticPr fontId="5" type="noConversion"/>
  </si>
  <si>
    <r>
      <t>CorelDRAW</t>
    </r>
    <r>
      <rPr>
        <sz val="8"/>
        <rFont val="宋体"/>
        <family val="3"/>
        <charset val="134"/>
      </rPr>
      <t>平面设计</t>
    </r>
    <phoneticPr fontId="5" type="noConversion"/>
  </si>
  <si>
    <r>
      <t>3ds Max</t>
    </r>
    <r>
      <rPr>
        <sz val="8"/>
        <rFont val="宋体"/>
        <family val="3"/>
        <charset val="134"/>
      </rPr>
      <t>三维动画设计</t>
    </r>
    <phoneticPr fontId="5" type="noConversion"/>
  </si>
  <si>
    <t>室内灯光效果</t>
    <phoneticPr fontId="5" type="noConversion"/>
  </si>
  <si>
    <t>色彩构成</t>
    <phoneticPr fontId="5" type="noConversion"/>
  </si>
  <si>
    <t>平面构成</t>
    <phoneticPr fontId="5" type="noConversion"/>
  </si>
  <si>
    <r>
      <t>UI</t>
    </r>
    <r>
      <rPr>
        <sz val="8"/>
        <rFont val="宋体"/>
        <family val="3"/>
        <charset val="134"/>
      </rPr>
      <t>界面设计</t>
    </r>
    <phoneticPr fontId="5" type="noConversion"/>
  </si>
  <si>
    <t>设计创意与应用</t>
    <phoneticPr fontId="5" type="noConversion"/>
  </si>
  <si>
    <t>平面设计项目实训</t>
    <phoneticPr fontId="5" type="noConversion"/>
  </si>
  <si>
    <t>专业技能课</t>
    <phoneticPr fontId="5" type="noConversion"/>
  </si>
  <si>
    <t>大学生恋爱心理学</t>
    <phoneticPr fontId="5" type="noConversion"/>
  </si>
  <si>
    <r>
      <rPr>
        <sz val="8"/>
        <rFont val="宋体"/>
        <family val="3"/>
        <charset val="134"/>
      </rPr>
      <t>恋爱</t>
    </r>
    <r>
      <rPr>
        <sz val="8"/>
        <rFont val="Times New Roman"/>
        <family val="1"/>
      </rPr>
      <t>•</t>
    </r>
    <r>
      <rPr>
        <sz val="8"/>
        <rFont val="宋体"/>
        <family val="3"/>
        <charset val="134"/>
      </rPr>
      <t>婚姻</t>
    </r>
    <r>
      <rPr>
        <sz val="8"/>
        <rFont val="Times New Roman"/>
        <family val="1"/>
      </rPr>
      <t>•</t>
    </r>
    <r>
      <rPr>
        <sz val="8"/>
        <rFont val="宋体"/>
        <family val="3"/>
        <charset val="134"/>
      </rPr>
      <t>家庭</t>
    </r>
    <phoneticPr fontId="5" type="noConversion"/>
  </si>
  <si>
    <t>投资学</t>
    <phoneticPr fontId="5" type="noConversion"/>
  </si>
  <si>
    <t>大学生理财与规划</t>
    <phoneticPr fontId="5" type="noConversion"/>
  </si>
  <si>
    <t>儒家财经理论述要</t>
    <phoneticPr fontId="5" type="noConversion"/>
  </si>
  <si>
    <t>中外酒店鉴赏</t>
    <phoneticPr fontId="5" type="noConversion"/>
  </si>
  <si>
    <t>西餐礼仪</t>
    <phoneticPr fontId="5" type="noConversion"/>
  </si>
  <si>
    <t>营养与保健</t>
    <phoneticPr fontId="5" type="noConversion"/>
  </si>
  <si>
    <t>幼儿美术实践与欣赏</t>
    <phoneticPr fontId="5" type="noConversion"/>
  </si>
  <si>
    <t>幼儿园区角设置与指导</t>
    <phoneticPr fontId="5" type="noConversion"/>
  </si>
  <si>
    <t>教育管理原理</t>
    <phoneticPr fontId="5" type="noConversion"/>
  </si>
  <si>
    <t>外国教育史研究</t>
    <phoneticPr fontId="5" type="noConversion"/>
  </si>
  <si>
    <t>声乐作品欣赏</t>
    <phoneticPr fontId="5" type="noConversion"/>
  </si>
  <si>
    <t>歌曲演唱技巧与实践</t>
    <phoneticPr fontId="5" type="noConversion"/>
  </si>
  <si>
    <t>流行歌曲演唱</t>
    <phoneticPr fontId="5" type="noConversion"/>
  </si>
  <si>
    <t>中国古典舞蹈</t>
    <phoneticPr fontId="5" type="noConversion"/>
  </si>
  <si>
    <t>现代舞</t>
    <phoneticPr fontId="5" type="noConversion"/>
  </si>
  <si>
    <t>拉丁舞与社交舞蹈</t>
    <phoneticPr fontId="5" type="noConversion"/>
  </si>
  <si>
    <t>葫芦丝演奏</t>
    <phoneticPr fontId="5" type="noConversion"/>
  </si>
  <si>
    <t>陶笛演奏</t>
    <phoneticPr fontId="5" type="noConversion"/>
  </si>
  <si>
    <t>大学英语（二）</t>
    <phoneticPr fontId="5" type="noConversion"/>
  </si>
  <si>
    <t>汉字文化概述</t>
    <phoneticPr fontId="5" type="noConversion"/>
  </si>
  <si>
    <t>小学语文教材解读</t>
    <phoneticPr fontId="5" type="noConversion"/>
  </si>
  <si>
    <t>现代诗歌导读</t>
    <phoneticPr fontId="5" type="noConversion"/>
  </si>
  <si>
    <t>普通话</t>
    <phoneticPr fontId="5" type="noConversion"/>
  </si>
  <si>
    <t>数学文化</t>
    <phoneticPr fontId="5" type="noConversion"/>
  </si>
  <si>
    <t>思维导图</t>
    <phoneticPr fontId="5" type="noConversion"/>
  </si>
  <si>
    <r>
      <rPr>
        <sz val="8"/>
        <rFont val="宋体"/>
        <family val="3"/>
        <charset val="134"/>
      </rPr>
      <t>计算机等级考试</t>
    </r>
    <r>
      <rPr>
        <sz val="8"/>
        <rFont val="Times New Roman"/>
        <family val="1"/>
      </rPr>
      <t>(</t>
    </r>
    <r>
      <rPr>
        <sz val="8"/>
        <rFont val="宋体"/>
        <family val="3"/>
        <charset val="134"/>
      </rPr>
      <t>二级</t>
    </r>
    <r>
      <rPr>
        <sz val="8"/>
        <rFont val="Times New Roman"/>
        <family val="1"/>
      </rPr>
      <t>Office)</t>
    </r>
    <phoneticPr fontId="5" type="noConversion"/>
  </si>
  <si>
    <t>数字视频剪辑</t>
    <phoneticPr fontId="5" type="noConversion"/>
  </si>
  <si>
    <t>法律基础</t>
    <phoneticPr fontId="5" type="noConversion"/>
  </si>
  <si>
    <t>基础会计</t>
    <phoneticPr fontId="5" type="noConversion"/>
  </si>
  <si>
    <r>
      <rPr>
        <sz val="8"/>
        <rFont val="宋体"/>
        <family val="3"/>
        <charset val="134"/>
      </rPr>
      <t>钢笔</t>
    </r>
    <r>
      <rPr>
        <sz val="8"/>
        <rFont val="Times New Roman"/>
        <family val="1"/>
      </rPr>
      <t>/</t>
    </r>
    <r>
      <rPr>
        <sz val="8"/>
        <rFont val="宋体"/>
        <family val="3"/>
        <charset val="134"/>
      </rPr>
      <t>粉笔</t>
    </r>
    <r>
      <rPr>
        <sz val="8"/>
        <rFont val="Times New Roman"/>
        <family val="1"/>
      </rPr>
      <t>/</t>
    </r>
    <r>
      <rPr>
        <sz val="8"/>
        <rFont val="宋体"/>
        <family val="3"/>
        <charset val="134"/>
      </rPr>
      <t>毛笔书法</t>
    </r>
    <phoneticPr fontId="5" type="noConversion"/>
  </si>
  <si>
    <t>水墨写意选修</t>
    <phoneticPr fontId="5" type="noConversion"/>
  </si>
  <si>
    <t>篆刻</t>
    <phoneticPr fontId="5" type="noConversion"/>
  </si>
  <si>
    <t>职业发展与就业指导</t>
    <phoneticPr fontId="5" type="noConversion"/>
  </si>
  <si>
    <t>中华优秀传统文化</t>
    <phoneticPr fontId="5" type="noConversion"/>
  </si>
  <si>
    <t>2H</t>
    <phoneticPr fontId="5" type="noConversion"/>
  </si>
  <si>
    <t>国家安全教育</t>
    <phoneticPr fontId="5" type="noConversion"/>
  </si>
  <si>
    <t>入学教育与军事教育</t>
    <phoneticPr fontId="5" type="noConversion"/>
  </si>
  <si>
    <t>专业选修课（二选一）</t>
    <phoneticPr fontId="5" type="noConversion"/>
  </si>
  <si>
    <t>软件测试技术</t>
    <phoneticPr fontId="5" type="noConversion"/>
  </si>
  <si>
    <t>软件自动化测试</t>
    <phoneticPr fontId="5" type="noConversion"/>
  </si>
  <si>
    <r>
      <t>HTML5+CSS3</t>
    </r>
    <r>
      <rPr>
        <sz val="8"/>
        <rFont val="宋体"/>
        <family val="3"/>
        <charset val="134"/>
      </rPr>
      <t>网页前端设计</t>
    </r>
    <phoneticPr fontId="5" type="noConversion"/>
  </si>
  <si>
    <r>
      <t>H5</t>
    </r>
    <r>
      <rPr>
        <sz val="8"/>
        <rFont val="宋体"/>
        <family val="3"/>
        <charset val="134"/>
      </rPr>
      <t>交互融媒体制作</t>
    </r>
    <phoneticPr fontId="5" type="noConversion"/>
  </si>
  <si>
    <t>软件工程与项目实训</t>
    <phoneticPr fontId="5" type="noConversion"/>
  </si>
  <si>
    <t>总学时：2600，其中理论课学时：1036，占39.8%，实践课学时：1564，占60.2%；必修课学时：2052，占78.9%（其中公共基础课学时：802，占30.8%，专业技能课学时：580，占22.3%；综合技能课学时：670，占25.8%；）；选修课学时：548，占21.1%。[三年制　2021版　2021-11-2]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</si>
</sst>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7" x14ac:knownFonts="1">
    <font>
      <sz val="12"/>
      <name val="宋体"/>
      <charset val="134"/>
    </font>
    <font>
      <sz val="12"/>
      <name val="宋体"/>
      <family val="3"/>
      <charset val="134"/>
    </font>
    <font>
      <sz val="16"/>
      <name val="方正小标宋简体"/>
      <family val="3"/>
      <charset val="134"/>
    </font>
    <font>
      <sz val="8"/>
      <name val="Times New Roman"/>
      <family val="1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7"/>
      <name val="Times New Roman"/>
      <family val="1"/>
    </font>
    <font>
      <sz val="6"/>
      <name val="Times New Roman"/>
      <family val="1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8"/>
      <name val="黑体"/>
      <family val="3"/>
      <charset val="134"/>
    </font>
    <font>
      <sz val="8"/>
      <color theme="1"/>
      <name val="Times New Roman"/>
      <family val="1"/>
    </font>
    <font>
      <sz val="8"/>
      <color theme="1"/>
      <name val="宋体"/>
      <family val="3"/>
      <charset val="134"/>
    </font>
    <font>
      <sz val="8"/>
      <name val="Times New Roman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protection locked="0"/>
    </xf>
    <xf numFmtId="0" fontId="8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9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 applyBorder="0">
      <protection locked="0"/>
    </xf>
    <xf numFmtId="0" fontId="1" fillId="0" borderId="0" applyBorder="0">
      <protection locked="0"/>
    </xf>
    <xf numFmtId="0" fontId="1" fillId="0" borderId="0" applyBorder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/>
  </cellStyleXfs>
  <cellXfs count="85">
    <xf numFmtId="0" fontId="0" fillId="0" borderId="0" xfId="0">
      <alignment vertical="center"/>
    </xf>
    <xf numFmtId="0" fontId="1" fillId="0" borderId="0" xfId="7" applyFill="1">
      <alignment vertical="center"/>
    </xf>
    <xf numFmtId="0" fontId="1" fillId="0" borderId="0" xfId="7">
      <alignment vertical="center"/>
    </xf>
    <xf numFmtId="176" fontId="7" fillId="0" borderId="2" xfId="7" applyNumberFormat="1" applyFont="1" applyFill="1" applyBorder="1" applyAlignment="1">
      <alignment horizontal="center" vertical="center"/>
    </xf>
    <xf numFmtId="0" fontId="3" fillId="0" borderId="4" xfId="7" applyFont="1" applyFill="1" applyBorder="1" applyAlignment="1">
      <alignment horizontal="left" vertical="center" wrapText="1"/>
    </xf>
    <xf numFmtId="0" fontId="3" fillId="0" borderId="4" xfId="7" applyFont="1" applyFill="1" applyBorder="1" applyAlignment="1">
      <alignment horizontal="left" vertical="center"/>
    </xf>
    <xf numFmtId="0" fontId="3" fillId="0" borderId="2" xfId="7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horizontal="center" vertical="center"/>
    </xf>
    <xf numFmtId="0" fontId="3" fillId="0" borderId="4" xfId="7" applyFont="1" applyFill="1" applyBorder="1" applyAlignment="1">
      <alignment horizontal="center" vertical="center"/>
    </xf>
    <xf numFmtId="0" fontId="3" fillId="0" borderId="4" xfId="10" applyFont="1" applyFill="1" applyBorder="1" applyAlignment="1">
      <alignment horizontal="left" vertical="center"/>
    </xf>
    <xf numFmtId="0" fontId="3" fillId="0" borderId="4" xfId="11" applyFont="1" applyFill="1" applyBorder="1" applyAlignment="1">
      <alignment horizontal="center" vertical="center"/>
    </xf>
    <xf numFmtId="0" fontId="4" fillId="0" borderId="4" xfId="7" applyFont="1" applyFill="1" applyBorder="1" applyAlignment="1">
      <alignment horizontal="center" vertical="center"/>
    </xf>
    <xf numFmtId="0" fontId="3" fillId="0" borderId="3" xfId="7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vertical="center" wrapText="1"/>
    </xf>
    <xf numFmtId="0" fontId="3" fillId="0" borderId="4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 wrapText="1"/>
    </xf>
    <xf numFmtId="0" fontId="3" fillId="0" borderId="4" xfId="21" applyFont="1" applyFill="1" applyBorder="1">
      <alignment vertical="center"/>
    </xf>
    <xf numFmtId="0" fontId="3" fillId="0" borderId="4" xfId="9" applyFont="1" applyFill="1" applyBorder="1" applyAlignment="1">
      <alignment vertical="center"/>
    </xf>
    <xf numFmtId="0" fontId="3" fillId="0" borderId="4" xfId="9" applyFont="1" applyFill="1" applyBorder="1" applyAlignment="1">
      <alignment horizontal="center" vertical="center"/>
    </xf>
    <xf numFmtId="0" fontId="3" fillId="0" borderId="4" xfId="11" applyFont="1" applyFill="1" applyBorder="1" applyAlignment="1">
      <alignment vertical="center"/>
    </xf>
    <xf numFmtId="0" fontId="3" fillId="0" borderId="4" xfId="22" applyFont="1" applyFill="1" applyBorder="1" applyAlignment="1">
      <alignment vertical="center"/>
    </xf>
    <xf numFmtId="0" fontId="3" fillId="0" borderId="4" xfId="7" applyFont="1" applyFill="1" applyBorder="1">
      <alignment vertical="center"/>
    </xf>
    <xf numFmtId="0" fontId="3" fillId="0" borderId="2" xfId="7" applyFont="1" applyFill="1" applyBorder="1" applyAlignment="1">
      <alignment vertical="center" wrapText="1"/>
    </xf>
    <xf numFmtId="176" fontId="6" fillId="0" borderId="4" xfId="19" applyNumberFormat="1" applyFont="1" applyFill="1" applyBorder="1" applyAlignment="1">
      <alignment horizontal="center" vertical="center"/>
    </xf>
    <xf numFmtId="0" fontId="4" fillId="0" borderId="4" xfId="7" applyFont="1" applyFill="1" applyBorder="1" applyAlignment="1">
      <alignment horizontal="left" vertical="center" wrapText="1"/>
    </xf>
    <xf numFmtId="0" fontId="3" fillId="0" borderId="4" xfId="7" applyFont="1" applyFill="1" applyBorder="1" applyAlignment="1">
      <alignment horizontal="center" vertical="center" wrapText="1"/>
    </xf>
    <xf numFmtId="0" fontId="14" fillId="0" borderId="4" xfId="7" applyFont="1" applyFill="1" applyBorder="1" applyAlignment="1">
      <alignment horizontal="center" vertical="center"/>
    </xf>
    <xf numFmtId="0" fontId="14" fillId="0" borderId="4" xfId="11" applyFont="1" applyFill="1" applyBorder="1" applyAlignment="1">
      <alignment vertical="center" wrapText="1"/>
    </xf>
    <xf numFmtId="0" fontId="14" fillId="0" borderId="4" xfId="11" applyFont="1" applyFill="1" applyBorder="1" applyAlignment="1">
      <alignment horizontal="center" vertical="center"/>
    </xf>
    <xf numFmtId="0" fontId="14" fillId="0" borderId="4" xfId="11" applyFont="1" applyFill="1" applyBorder="1" applyAlignment="1">
      <alignment horizontal="center" vertical="center" wrapText="1"/>
    </xf>
    <xf numFmtId="0" fontId="15" fillId="0" borderId="4" xfId="11" applyFont="1" applyFill="1" applyBorder="1" applyAlignment="1">
      <alignment vertical="center" wrapText="1"/>
    </xf>
    <xf numFmtId="0" fontId="14" fillId="0" borderId="4" xfId="7" applyFont="1" applyFill="1" applyBorder="1" applyAlignment="1">
      <alignment horizontal="center" vertical="center" wrapText="1"/>
    </xf>
    <xf numFmtId="0" fontId="14" fillId="0" borderId="4" xfId="7" applyFont="1" applyFill="1" applyBorder="1" applyAlignment="1">
      <alignment vertical="center" wrapText="1"/>
    </xf>
    <xf numFmtId="0" fontId="1" fillId="0" borderId="0" xfId="7" applyFont="1" applyFill="1">
      <alignment vertical="center"/>
    </xf>
    <xf numFmtId="0" fontId="1" fillId="0" borderId="0" xfId="7" applyFill="1" applyAlignment="1">
      <alignment horizontal="center" vertical="center"/>
    </xf>
    <xf numFmtId="0" fontId="4" fillId="0" borderId="4" xfId="21" applyFont="1" applyFill="1" applyBorder="1" applyAlignment="1">
      <alignment vertical="center" wrapText="1"/>
    </xf>
    <xf numFmtId="0" fontId="3" fillId="0" borderId="4" xfId="7" applyFont="1" applyFill="1" applyBorder="1" applyAlignment="1">
      <alignment vertical="center" wrapText="1"/>
    </xf>
    <xf numFmtId="0" fontId="4" fillId="0" borderId="4" xfId="11" applyFont="1" applyFill="1" applyBorder="1" applyAlignment="1">
      <alignment vertical="center"/>
    </xf>
    <xf numFmtId="0" fontId="16" fillId="0" borderId="4" xfId="11" applyFont="1" applyFill="1" applyBorder="1" applyAlignment="1">
      <alignment vertical="center"/>
    </xf>
    <xf numFmtId="0" fontId="4" fillId="0" borderId="4" xfId="2" applyFont="1" applyFill="1" applyBorder="1" applyAlignment="1">
      <alignment vertical="center"/>
    </xf>
    <xf numFmtId="0" fontId="3" fillId="4" borderId="4" xfId="21" applyFont="1" applyFill="1" applyBorder="1" applyAlignment="1">
      <alignment vertical="center" wrapText="1"/>
    </xf>
    <xf numFmtId="0" fontId="3" fillId="4" borderId="4" xfId="21" applyFont="1" applyFill="1" applyBorder="1" applyAlignment="1">
      <alignment horizontal="center" vertical="center" wrapText="1"/>
    </xf>
    <xf numFmtId="0" fontId="4" fillId="4" borderId="4" xfId="7" applyFont="1" applyFill="1" applyBorder="1" applyAlignment="1">
      <alignment horizontal="center" vertical="center"/>
    </xf>
    <xf numFmtId="0" fontId="3" fillId="4" borderId="4" xfId="21" applyFont="1" applyFill="1" applyBorder="1">
      <alignment vertical="center"/>
    </xf>
    <xf numFmtId="0" fontId="3" fillId="4" borderId="4" xfId="7" applyFont="1" applyFill="1" applyBorder="1" applyAlignment="1">
      <alignment horizontal="center" vertical="center"/>
    </xf>
    <xf numFmtId="0" fontId="3" fillId="4" borderId="3" xfId="7" applyFont="1" applyFill="1" applyBorder="1" applyAlignment="1">
      <alignment horizontal="center" vertical="center"/>
    </xf>
    <xf numFmtId="0" fontId="3" fillId="4" borderId="2" xfId="7" applyFont="1" applyFill="1" applyBorder="1" applyAlignment="1">
      <alignment horizontal="center" vertical="center"/>
    </xf>
    <xf numFmtId="0" fontId="4" fillId="4" borderId="4" xfId="21" applyFont="1" applyFill="1" applyBorder="1" applyAlignment="1">
      <alignment vertical="center" wrapText="1"/>
    </xf>
    <xf numFmtId="0" fontId="13" fillId="0" borderId="12" xfId="7" applyFont="1" applyFill="1" applyBorder="1" applyAlignment="1">
      <alignment horizontal="center" vertical="center"/>
    </xf>
    <xf numFmtId="0" fontId="13" fillId="0" borderId="13" xfId="7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0" fontId="4" fillId="0" borderId="1" xfId="7" applyFont="1" applyFill="1" applyBorder="1" applyAlignment="1">
      <alignment horizontal="left" vertical="center" wrapText="1"/>
    </xf>
    <xf numFmtId="0" fontId="16" fillId="0" borderId="1" xfId="7" applyFont="1" applyFill="1" applyBorder="1" applyAlignment="1">
      <alignment horizontal="left" vertical="center" wrapText="1"/>
    </xf>
    <xf numFmtId="0" fontId="13" fillId="0" borderId="8" xfId="7" applyFont="1" applyFill="1" applyBorder="1" applyAlignment="1">
      <alignment horizontal="center" vertical="center" wrapText="1"/>
    </xf>
    <xf numFmtId="0" fontId="13" fillId="0" borderId="9" xfId="7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center" vertical="center" wrapText="1"/>
    </xf>
    <xf numFmtId="0" fontId="13" fillId="0" borderId="10" xfId="7" applyFont="1" applyFill="1" applyBorder="1" applyAlignment="1">
      <alignment horizontal="center" vertical="center" wrapText="1"/>
    </xf>
    <xf numFmtId="0" fontId="13" fillId="0" borderId="1" xfId="7" applyFont="1" applyFill="1" applyBorder="1" applyAlignment="1">
      <alignment horizontal="center" vertical="center" wrapText="1"/>
    </xf>
    <xf numFmtId="0" fontId="13" fillId="0" borderId="11" xfId="7" applyFont="1" applyFill="1" applyBorder="1" applyAlignment="1">
      <alignment horizontal="center" vertical="center" wrapText="1"/>
    </xf>
    <xf numFmtId="0" fontId="13" fillId="0" borderId="5" xfId="7" applyFont="1" applyFill="1" applyBorder="1" applyAlignment="1">
      <alignment horizontal="center" vertical="center" textRotation="255"/>
    </xf>
    <xf numFmtId="0" fontId="13" fillId="0" borderId="6" xfId="7" applyFont="1" applyFill="1" applyBorder="1" applyAlignment="1">
      <alignment horizontal="center" vertical="center" textRotation="255"/>
    </xf>
    <xf numFmtId="0" fontId="13" fillId="0" borderId="7" xfId="7" applyFont="1" applyFill="1" applyBorder="1" applyAlignment="1">
      <alignment horizontal="center" vertical="center" textRotation="255"/>
    </xf>
    <xf numFmtId="176" fontId="3" fillId="0" borderId="5" xfId="7" applyNumberFormat="1" applyFont="1" applyFill="1" applyBorder="1" applyAlignment="1">
      <alignment horizontal="center" vertical="center" textRotation="180"/>
    </xf>
    <xf numFmtId="176" fontId="3" fillId="0" borderId="6" xfId="7" applyNumberFormat="1" applyFont="1" applyFill="1" applyBorder="1" applyAlignment="1">
      <alignment horizontal="center" vertical="center" textRotation="180"/>
    </xf>
    <xf numFmtId="176" fontId="3" fillId="0" borderId="7" xfId="7" applyNumberFormat="1" applyFont="1" applyFill="1" applyBorder="1" applyAlignment="1">
      <alignment horizontal="center" vertical="center" textRotation="180"/>
    </xf>
    <xf numFmtId="0" fontId="13" fillId="0" borderId="2" xfId="7" applyFont="1" applyFill="1" applyBorder="1" applyAlignment="1">
      <alignment horizontal="center" vertical="center" textRotation="255"/>
    </xf>
    <xf numFmtId="0" fontId="13" fillId="0" borderId="2" xfId="7" applyFont="1" applyFill="1" applyBorder="1" applyAlignment="1">
      <alignment horizontal="center" vertical="center" wrapText="1"/>
    </xf>
    <xf numFmtId="0" fontId="13" fillId="0" borderId="2" xfId="7" applyFont="1" applyFill="1" applyBorder="1" applyAlignment="1">
      <alignment horizontal="center" vertical="center"/>
    </xf>
    <xf numFmtId="176" fontId="3" fillId="4" borderId="5" xfId="7" applyNumberFormat="1" applyFont="1" applyFill="1" applyBorder="1" applyAlignment="1">
      <alignment horizontal="center" vertical="center" textRotation="180"/>
    </xf>
    <xf numFmtId="176" fontId="3" fillId="4" borderId="6" xfId="7" applyNumberFormat="1" applyFont="1" applyFill="1" applyBorder="1" applyAlignment="1">
      <alignment horizontal="center" vertical="center" textRotation="180"/>
    </xf>
    <xf numFmtId="176" fontId="3" fillId="4" borderId="7" xfId="7" applyNumberFormat="1" applyFont="1" applyFill="1" applyBorder="1" applyAlignment="1">
      <alignment horizontal="center" vertical="center" textRotation="180"/>
    </xf>
    <xf numFmtId="0" fontId="13" fillId="0" borderId="2" xfId="7" applyFont="1" applyFill="1" applyBorder="1" applyAlignment="1"/>
    <xf numFmtId="0" fontId="13" fillId="0" borderId="4" xfId="7" applyFont="1" applyFill="1" applyBorder="1" applyAlignment="1"/>
    <xf numFmtId="176" fontId="3" fillId="0" borderId="2" xfId="7" applyNumberFormat="1" applyFont="1" applyFill="1" applyBorder="1" applyAlignment="1">
      <alignment horizontal="center" vertical="center" textRotation="180"/>
    </xf>
    <xf numFmtId="176" fontId="3" fillId="0" borderId="4" xfId="7" applyNumberFormat="1" applyFont="1" applyFill="1" applyBorder="1" applyAlignment="1">
      <alignment horizontal="center" vertical="center" textRotation="180"/>
    </xf>
    <xf numFmtId="0" fontId="3" fillId="0" borderId="5" xfId="7" applyFont="1" applyFill="1" applyBorder="1" applyAlignment="1">
      <alignment horizontal="center" vertical="center"/>
    </xf>
    <xf numFmtId="0" fontId="3" fillId="0" borderId="6" xfId="7" applyFont="1" applyFill="1" applyBorder="1" applyAlignment="1">
      <alignment horizontal="center" vertical="center"/>
    </xf>
    <xf numFmtId="0" fontId="13" fillId="0" borderId="4" xfId="7" applyFont="1" applyFill="1" applyBorder="1" applyAlignment="1">
      <alignment horizontal="center" vertical="center" textRotation="255"/>
    </xf>
    <xf numFmtId="0" fontId="3" fillId="0" borderId="5" xfId="7" applyFont="1" applyFill="1" applyBorder="1" applyAlignment="1">
      <alignment horizontal="center" vertical="center" wrapText="1"/>
    </xf>
    <xf numFmtId="0" fontId="3" fillId="0" borderId="6" xfId="7" applyFont="1" applyFill="1" applyBorder="1" applyAlignment="1">
      <alignment horizontal="center" vertical="center" wrapText="1"/>
    </xf>
    <xf numFmtId="0" fontId="13" fillId="0" borderId="5" xfId="21" applyFont="1" applyFill="1" applyBorder="1" applyAlignment="1">
      <alignment horizontal="center" vertical="center" textRotation="255" wrapText="1"/>
    </xf>
    <xf numFmtId="0" fontId="13" fillId="0" borderId="6" xfId="21" applyFont="1" applyFill="1" applyBorder="1" applyAlignment="1">
      <alignment horizontal="center" vertical="center" textRotation="255" wrapText="1"/>
    </xf>
    <xf numFmtId="0" fontId="13" fillId="0" borderId="7" xfId="21" applyFont="1" applyFill="1" applyBorder="1" applyAlignment="1">
      <alignment horizontal="center" vertical="center" textRotation="255" wrapText="1"/>
    </xf>
  </cellXfs>
  <cellStyles count="23">
    <cellStyle name="百分比" xfId="19" builtinId="5"/>
    <cellStyle name="百分比 2" xfId="1"/>
    <cellStyle name="百分比 3" xfId="17"/>
    <cellStyle name="差_经管系课程计划表【修订版】_林科修改2稿" xfId="6"/>
    <cellStyle name="常规" xfId="0" builtinId="0"/>
    <cellStyle name="常规 2" xfId="7"/>
    <cellStyle name="常规 2 2" xfId="4"/>
    <cellStyle name="常规 2 3" xfId="5"/>
    <cellStyle name="常规 2 3 2" xfId="15"/>
    <cellStyle name="常规 2 4" xfId="14"/>
    <cellStyle name="常规 3" xfId="8"/>
    <cellStyle name="常规 3 2" xfId="3"/>
    <cellStyle name="常规 4" xfId="13"/>
    <cellStyle name="常规 5" xfId="16"/>
    <cellStyle name="常规 6" xfId="18"/>
    <cellStyle name="常规_311级课程设置 2" xfId="2"/>
    <cellStyle name="常规_Sheet1" xfId="9"/>
    <cellStyle name="常规_广东石油化工学院高州师范学院计算机应用技术(师范类)专业课程计划表3-" xfId="21"/>
    <cellStyle name="常规_经管系课程计划表【修订版】_林科修改2稿" xfId="22"/>
    <cellStyle name="常规_茂名学院高州师范分教点小教大专教学计划6" xfId="20"/>
    <cellStyle name="常规_英语专业教学计划2009.9月" xfId="10"/>
    <cellStyle name="常规_中文系课程设置表" xfId="11"/>
    <cellStyle name="好_经管系课程计划表【修订版】_林科修改2稿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89"/>
  <sheetViews>
    <sheetView tabSelected="1" zoomScaleNormal="100" workbookViewId="0">
      <selection activeCell="U10" sqref="U10"/>
    </sheetView>
  </sheetViews>
  <sheetFormatPr defaultColWidth="9" defaultRowHeight="14.25" x14ac:dyDescent="0.15"/>
  <cols>
    <col min="1" max="1" width="3.125" style="1" customWidth="1"/>
    <col min="2" max="2" width="3.125" style="35" customWidth="1"/>
    <col min="3" max="3" width="3.125" style="1" customWidth="1"/>
    <col min="4" max="4" width="18.625" style="1" customWidth="1"/>
    <col min="5" max="10" width="3.375" style="1" customWidth="1"/>
    <col min="11" max="12" width="3.375" style="36" customWidth="1"/>
    <col min="13" max="17" width="5.125" style="1" customWidth="1"/>
    <col min="18" max="16384" width="9" style="2"/>
  </cols>
  <sheetData>
    <row r="1" spans="1:17" ht="30" customHeight="1" x14ac:dyDescent="0.15">
      <c r="A1" s="52" t="s">
        <v>26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ht="39.950000000000003" customHeight="1" x14ac:dyDescent="0.15">
      <c r="A2" s="53" t="s">
        <v>118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7" ht="18" customHeight="1" x14ac:dyDescent="0.15">
      <c r="A3" s="55" t="s">
        <v>0</v>
      </c>
      <c r="B3" s="56"/>
      <c r="C3" s="67" t="s">
        <v>1</v>
      </c>
      <c r="D3" s="68" t="s">
        <v>2</v>
      </c>
      <c r="E3" s="69" t="s">
        <v>3</v>
      </c>
      <c r="F3" s="69"/>
      <c r="G3" s="69" t="s">
        <v>4</v>
      </c>
      <c r="H3" s="69"/>
      <c r="I3" s="69" t="s">
        <v>5</v>
      </c>
      <c r="J3" s="69"/>
      <c r="K3" s="69" t="s">
        <v>20</v>
      </c>
      <c r="L3" s="69"/>
      <c r="M3" s="67" t="s">
        <v>6</v>
      </c>
      <c r="N3" s="67" t="s">
        <v>23</v>
      </c>
      <c r="O3" s="67" t="s">
        <v>24</v>
      </c>
      <c r="P3" s="67" t="s">
        <v>7</v>
      </c>
      <c r="Q3" s="68" t="s">
        <v>8</v>
      </c>
    </row>
    <row r="4" spans="1:17" ht="18" customHeight="1" x14ac:dyDescent="0.15">
      <c r="A4" s="57"/>
      <c r="B4" s="58"/>
      <c r="C4" s="67"/>
      <c r="D4" s="68"/>
      <c r="E4" s="6">
        <v>1</v>
      </c>
      <c r="F4" s="6">
        <v>2</v>
      </c>
      <c r="G4" s="6">
        <v>3</v>
      </c>
      <c r="H4" s="6">
        <v>4</v>
      </c>
      <c r="I4" s="6">
        <v>5</v>
      </c>
      <c r="J4" s="6">
        <v>6</v>
      </c>
      <c r="K4" s="68" t="s">
        <v>9</v>
      </c>
      <c r="L4" s="68" t="s">
        <v>10</v>
      </c>
      <c r="M4" s="67"/>
      <c r="N4" s="67"/>
      <c r="O4" s="67"/>
      <c r="P4" s="67"/>
      <c r="Q4" s="68"/>
    </row>
    <row r="5" spans="1:17" ht="18" customHeight="1" x14ac:dyDescent="0.15">
      <c r="A5" s="59"/>
      <c r="B5" s="60"/>
      <c r="C5" s="67"/>
      <c r="D5" s="68"/>
      <c r="E5" s="7" t="s">
        <v>21</v>
      </c>
      <c r="F5" s="7" t="s">
        <v>21</v>
      </c>
      <c r="G5" s="7" t="s">
        <v>21</v>
      </c>
      <c r="H5" s="7" t="s">
        <v>21</v>
      </c>
      <c r="I5" s="7" t="s">
        <v>21</v>
      </c>
      <c r="J5" s="7" t="s">
        <v>30</v>
      </c>
      <c r="K5" s="68"/>
      <c r="L5" s="68"/>
      <c r="M5" s="67"/>
      <c r="N5" s="67"/>
      <c r="O5" s="67"/>
      <c r="P5" s="67"/>
      <c r="Q5" s="68"/>
    </row>
    <row r="6" spans="1:17" ht="15" customHeight="1" x14ac:dyDescent="0.15">
      <c r="A6" s="61" t="s">
        <v>11</v>
      </c>
      <c r="B6" s="67" t="s">
        <v>22</v>
      </c>
      <c r="C6" s="8">
        <v>1</v>
      </c>
      <c r="D6" s="9" t="s">
        <v>31</v>
      </c>
      <c r="E6" s="10">
        <v>2</v>
      </c>
      <c r="F6" s="10">
        <v>2</v>
      </c>
      <c r="G6" s="8"/>
      <c r="H6" s="8"/>
      <c r="I6" s="8"/>
      <c r="J6" s="8"/>
      <c r="K6" s="11" t="s">
        <v>27</v>
      </c>
      <c r="L6" s="10"/>
      <c r="M6" s="8">
        <f>E6*14+F6*16+G6*16+H6*14+I6*14+J6*16</f>
        <v>60</v>
      </c>
      <c r="N6" s="8">
        <v>48</v>
      </c>
      <c r="O6" s="8">
        <f t="shared" ref="O6:O23" si="0">M6-N6</f>
        <v>12</v>
      </c>
      <c r="P6" s="8">
        <f t="shared" ref="P6:P21" si="1">INT(M6/16)+IF(MOD(M6,16)&gt;9,1,0)</f>
        <v>4</v>
      </c>
      <c r="Q6" s="75">
        <f>SUM(M6:M23)/(SUM(M6:M87)-SUM(M46:M53))</f>
        <v>0.30846153846153845</v>
      </c>
    </row>
    <row r="7" spans="1:17" ht="15" customHeight="1" x14ac:dyDescent="0.15">
      <c r="A7" s="62"/>
      <c r="B7" s="73"/>
      <c r="C7" s="8">
        <v>2</v>
      </c>
      <c r="D7" s="4" t="s">
        <v>28</v>
      </c>
      <c r="E7" s="8"/>
      <c r="F7" s="8"/>
      <c r="G7" s="10">
        <v>2</v>
      </c>
      <c r="H7" s="10">
        <v>2</v>
      </c>
      <c r="I7" s="8"/>
      <c r="J7" s="8"/>
      <c r="K7" s="11" t="s">
        <v>27</v>
      </c>
      <c r="L7" s="10"/>
      <c r="M7" s="8">
        <f t="shared" ref="M7:M13" si="2">E7*14+F7*16+G7*16+H7*14+I7*14+J7*16</f>
        <v>60</v>
      </c>
      <c r="N7" s="8">
        <v>48</v>
      </c>
      <c r="O7" s="8">
        <f t="shared" si="0"/>
        <v>12</v>
      </c>
      <c r="P7" s="8">
        <f t="shared" si="1"/>
        <v>4</v>
      </c>
      <c r="Q7" s="75"/>
    </row>
    <row r="8" spans="1:17" ht="15" customHeight="1" x14ac:dyDescent="0.15">
      <c r="A8" s="62"/>
      <c r="B8" s="73"/>
      <c r="C8" s="8">
        <v>3</v>
      </c>
      <c r="D8" s="5" t="s">
        <v>32</v>
      </c>
      <c r="E8" s="10">
        <v>2</v>
      </c>
      <c r="F8" s="10">
        <v>2</v>
      </c>
      <c r="G8" s="10"/>
      <c r="H8" s="10"/>
      <c r="I8" s="10"/>
      <c r="J8" s="10"/>
      <c r="K8" s="11" t="s">
        <v>27</v>
      </c>
      <c r="L8" s="10"/>
      <c r="M8" s="8">
        <f t="shared" si="2"/>
        <v>60</v>
      </c>
      <c r="N8" s="8">
        <v>48</v>
      </c>
      <c r="O8" s="8">
        <f t="shared" si="0"/>
        <v>12</v>
      </c>
      <c r="P8" s="8">
        <f t="shared" si="1"/>
        <v>4</v>
      </c>
      <c r="Q8" s="75"/>
    </row>
    <row r="9" spans="1:17" ht="15" customHeight="1" x14ac:dyDescent="0.15">
      <c r="A9" s="62"/>
      <c r="B9" s="73"/>
      <c r="C9" s="8">
        <v>4</v>
      </c>
      <c r="D9" s="13" t="s">
        <v>33</v>
      </c>
      <c r="E9" s="14"/>
      <c r="F9" s="14"/>
      <c r="G9" s="14"/>
      <c r="H9" s="14"/>
      <c r="I9" s="14">
        <v>2</v>
      </c>
      <c r="J9" s="14"/>
      <c r="K9" s="11" t="s">
        <v>27</v>
      </c>
      <c r="L9" s="14"/>
      <c r="M9" s="8">
        <f t="shared" si="2"/>
        <v>28</v>
      </c>
      <c r="N9" s="8">
        <v>24</v>
      </c>
      <c r="O9" s="8">
        <f t="shared" si="0"/>
        <v>4</v>
      </c>
      <c r="P9" s="8">
        <f t="shared" si="1"/>
        <v>2</v>
      </c>
      <c r="Q9" s="75"/>
    </row>
    <row r="10" spans="1:17" ht="15" customHeight="1" x14ac:dyDescent="0.15">
      <c r="A10" s="62"/>
      <c r="B10" s="73"/>
      <c r="C10" s="8">
        <v>5</v>
      </c>
      <c r="D10" s="15" t="s">
        <v>34</v>
      </c>
      <c r="E10" s="10">
        <v>4</v>
      </c>
      <c r="F10" s="10">
        <v>4</v>
      </c>
      <c r="G10" s="16"/>
      <c r="H10" s="16"/>
      <c r="I10" s="16"/>
      <c r="J10" s="17"/>
      <c r="K10" s="11" t="s">
        <v>27</v>
      </c>
      <c r="L10" s="16"/>
      <c r="M10" s="8">
        <f t="shared" si="2"/>
        <v>120</v>
      </c>
      <c r="N10" s="8">
        <v>96</v>
      </c>
      <c r="O10" s="8">
        <f t="shared" si="0"/>
        <v>24</v>
      </c>
      <c r="P10" s="8">
        <f t="shared" si="1"/>
        <v>7</v>
      </c>
      <c r="Q10" s="75"/>
    </row>
    <row r="11" spans="1:17" ht="15" customHeight="1" x14ac:dyDescent="0.15">
      <c r="A11" s="62"/>
      <c r="B11" s="74"/>
      <c r="C11" s="8">
        <v>6</v>
      </c>
      <c r="D11" s="15" t="s">
        <v>37</v>
      </c>
      <c r="E11" s="17">
        <v>2</v>
      </c>
      <c r="F11" s="17">
        <v>2</v>
      </c>
      <c r="G11" s="17"/>
      <c r="H11" s="17"/>
      <c r="I11" s="17"/>
      <c r="J11" s="17"/>
      <c r="K11" s="11" t="s">
        <v>27</v>
      </c>
      <c r="L11" s="16"/>
      <c r="M11" s="8">
        <f t="shared" si="2"/>
        <v>60</v>
      </c>
      <c r="N11" s="8">
        <v>48</v>
      </c>
      <c r="O11" s="8">
        <f>M11-N11</f>
        <v>12</v>
      </c>
      <c r="P11" s="8">
        <f t="shared" si="1"/>
        <v>4</v>
      </c>
      <c r="Q11" s="76"/>
    </row>
    <row r="12" spans="1:17" ht="15" customHeight="1" x14ac:dyDescent="0.15">
      <c r="A12" s="62"/>
      <c r="B12" s="74"/>
      <c r="C12" s="8">
        <v>7</v>
      </c>
      <c r="D12" s="26" t="s">
        <v>107</v>
      </c>
      <c r="E12" s="8">
        <v>1</v>
      </c>
      <c r="F12" s="8"/>
      <c r="G12" s="8"/>
      <c r="H12" s="8"/>
      <c r="I12" s="8">
        <v>1</v>
      </c>
      <c r="J12" s="8"/>
      <c r="K12" s="27"/>
      <c r="L12" s="27" t="s">
        <v>52</v>
      </c>
      <c r="M12" s="8">
        <f t="shared" si="2"/>
        <v>28</v>
      </c>
      <c r="N12" s="8">
        <v>24</v>
      </c>
      <c r="O12" s="8">
        <f t="shared" si="0"/>
        <v>4</v>
      </c>
      <c r="P12" s="8">
        <f t="shared" si="1"/>
        <v>2</v>
      </c>
      <c r="Q12" s="76"/>
    </row>
    <row r="13" spans="1:17" ht="15" customHeight="1" x14ac:dyDescent="0.15">
      <c r="A13" s="62"/>
      <c r="B13" s="74"/>
      <c r="C13" s="8">
        <v>8</v>
      </c>
      <c r="D13" s="26" t="s">
        <v>53</v>
      </c>
      <c r="E13" s="8"/>
      <c r="F13" s="8">
        <v>1</v>
      </c>
      <c r="G13" s="8"/>
      <c r="H13" s="8"/>
      <c r="I13" s="8"/>
      <c r="J13" s="8"/>
      <c r="K13" s="27"/>
      <c r="L13" s="27" t="s">
        <v>52</v>
      </c>
      <c r="M13" s="8">
        <f t="shared" si="2"/>
        <v>16</v>
      </c>
      <c r="N13" s="8">
        <v>12</v>
      </c>
      <c r="O13" s="8">
        <f t="shared" si="0"/>
        <v>4</v>
      </c>
      <c r="P13" s="8">
        <f t="shared" si="1"/>
        <v>1</v>
      </c>
      <c r="Q13" s="76"/>
    </row>
    <row r="14" spans="1:17" ht="15" customHeight="1" x14ac:dyDescent="0.15">
      <c r="A14" s="62"/>
      <c r="B14" s="73"/>
      <c r="C14" s="8">
        <v>9</v>
      </c>
      <c r="D14" s="5" t="s">
        <v>35</v>
      </c>
      <c r="E14" s="10" t="s">
        <v>12</v>
      </c>
      <c r="F14" s="10" t="s">
        <v>12</v>
      </c>
      <c r="G14" s="8" t="s">
        <v>12</v>
      </c>
      <c r="H14" s="8" t="s">
        <v>12</v>
      </c>
      <c r="I14" s="8" t="s">
        <v>12</v>
      </c>
      <c r="J14" s="8"/>
      <c r="K14" s="8"/>
      <c r="L14" s="11" t="s">
        <v>27</v>
      </c>
      <c r="M14" s="8">
        <v>20</v>
      </c>
      <c r="N14" s="8">
        <v>16</v>
      </c>
      <c r="O14" s="8">
        <f t="shared" si="0"/>
        <v>4</v>
      </c>
      <c r="P14" s="8">
        <f t="shared" si="1"/>
        <v>1</v>
      </c>
      <c r="Q14" s="75"/>
    </row>
    <row r="15" spans="1:17" ht="15" customHeight="1" x14ac:dyDescent="0.15">
      <c r="A15" s="62"/>
      <c r="B15" s="73"/>
      <c r="C15" s="8">
        <v>10</v>
      </c>
      <c r="D15" s="5" t="s">
        <v>36</v>
      </c>
      <c r="E15" s="8" t="s">
        <v>13</v>
      </c>
      <c r="F15" s="8" t="s">
        <v>13</v>
      </c>
      <c r="G15" s="8" t="s">
        <v>13</v>
      </c>
      <c r="H15" s="8" t="s">
        <v>13</v>
      </c>
      <c r="I15" s="8"/>
      <c r="J15" s="8"/>
      <c r="K15" s="8"/>
      <c r="L15" s="11" t="s">
        <v>27</v>
      </c>
      <c r="M15" s="8">
        <v>24</v>
      </c>
      <c r="N15" s="8">
        <v>20</v>
      </c>
      <c r="O15" s="8">
        <f t="shared" si="0"/>
        <v>4</v>
      </c>
      <c r="P15" s="8">
        <f t="shared" si="1"/>
        <v>1</v>
      </c>
      <c r="Q15" s="75"/>
    </row>
    <row r="16" spans="1:17" ht="15" customHeight="1" x14ac:dyDescent="0.15">
      <c r="A16" s="62"/>
      <c r="B16" s="74"/>
      <c r="C16" s="8">
        <v>11</v>
      </c>
      <c r="D16" s="26" t="s">
        <v>108</v>
      </c>
      <c r="E16" s="8" t="s">
        <v>109</v>
      </c>
      <c r="F16" s="8" t="s">
        <v>109</v>
      </c>
      <c r="G16" s="8" t="s">
        <v>109</v>
      </c>
      <c r="H16" s="8" t="s">
        <v>109</v>
      </c>
      <c r="I16" s="8" t="s">
        <v>109</v>
      </c>
      <c r="J16" s="8"/>
      <c r="K16" s="27"/>
      <c r="L16" s="27" t="s">
        <v>52</v>
      </c>
      <c r="M16" s="8">
        <v>10</v>
      </c>
      <c r="N16" s="8">
        <v>10</v>
      </c>
      <c r="O16" s="8">
        <f t="shared" si="0"/>
        <v>0</v>
      </c>
      <c r="P16" s="8">
        <f t="shared" si="1"/>
        <v>1</v>
      </c>
      <c r="Q16" s="76"/>
    </row>
    <row r="17" spans="1:17" ht="15" customHeight="1" x14ac:dyDescent="0.15">
      <c r="A17" s="62"/>
      <c r="B17" s="74"/>
      <c r="C17" s="8">
        <v>12</v>
      </c>
      <c r="D17" s="26" t="s">
        <v>110</v>
      </c>
      <c r="E17" s="8" t="s">
        <v>109</v>
      </c>
      <c r="F17" s="8" t="s">
        <v>109</v>
      </c>
      <c r="G17" s="28" t="s">
        <v>12</v>
      </c>
      <c r="H17" s="28" t="s">
        <v>12</v>
      </c>
      <c r="I17" s="28" t="s">
        <v>12</v>
      </c>
      <c r="J17" s="8"/>
      <c r="K17" s="27"/>
      <c r="L17" s="27" t="s">
        <v>52</v>
      </c>
      <c r="M17" s="8">
        <v>16</v>
      </c>
      <c r="N17" s="8">
        <v>12</v>
      </c>
      <c r="O17" s="8">
        <f t="shared" si="0"/>
        <v>4</v>
      </c>
      <c r="P17" s="8">
        <f t="shared" si="1"/>
        <v>1</v>
      </c>
      <c r="Q17" s="76"/>
    </row>
    <row r="18" spans="1:17" ht="15" customHeight="1" x14ac:dyDescent="0.15">
      <c r="A18" s="62"/>
      <c r="B18" s="74"/>
      <c r="C18" s="8">
        <v>13</v>
      </c>
      <c r="D18" s="29" t="s">
        <v>55</v>
      </c>
      <c r="E18" s="30">
        <v>1</v>
      </c>
      <c r="F18" s="30"/>
      <c r="G18" s="30"/>
      <c r="H18" s="30"/>
      <c r="I18" s="30"/>
      <c r="J18" s="30"/>
      <c r="K18" s="31"/>
      <c r="L18" s="31" t="s">
        <v>56</v>
      </c>
      <c r="M18" s="8">
        <v>16</v>
      </c>
      <c r="N18" s="28">
        <v>2</v>
      </c>
      <c r="O18" s="28">
        <f t="shared" si="0"/>
        <v>14</v>
      </c>
      <c r="P18" s="28">
        <f t="shared" si="1"/>
        <v>1</v>
      </c>
      <c r="Q18" s="76"/>
    </row>
    <row r="19" spans="1:17" ht="15" customHeight="1" x14ac:dyDescent="0.15">
      <c r="A19" s="62"/>
      <c r="B19" s="74"/>
      <c r="C19" s="8">
        <v>14</v>
      </c>
      <c r="D19" s="29" t="s">
        <v>57</v>
      </c>
      <c r="E19" s="30"/>
      <c r="F19" s="30">
        <v>1</v>
      </c>
      <c r="G19" s="30"/>
      <c r="H19" s="30"/>
      <c r="I19" s="30"/>
      <c r="J19" s="30"/>
      <c r="K19" s="31"/>
      <c r="L19" s="31" t="s">
        <v>56</v>
      </c>
      <c r="M19" s="8">
        <f t="shared" ref="M19:M21" si="3">E19*14+F19*16+G19*16+H19*14+I19*14+J19*16</f>
        <v>16</v>
      </c>
      <c r="N19" s="28">
        <v>2</v>
      </c>
      <c r="O19" s="28">
        <f t="shared" si="0"/>
        <v>14</v>
      </c>
      <c r="P19" s="28">
        <f t="shared" si="1"/>
        <v>1</v>
      </c>
      <c r="Q19" s="76"/>
    </row>
    <row r="20" spans="1:17" ht="15" customHeight="1" x14ac:dyDescent="0.15">
      <c r="A20" s="62"/>
      <c r="B20" s="74"/>
      <c r="C20" s="8">
        <v>15</v>
      </c>
      <c r="D20" s="19" t="s">
        <v>44</v>
      </c>
      <c r="E20" s="10">
        <v>2</v>
      </c>
      <c r="F20" s="10">
        <v>2</v>
      </c>
      <c r="G20" s="10">
        <v>2</v>
      </c>
      <c r="H20" s="10">
        <v>2</v>
      </c>
      <c r="I20" s="20"/>
      <c r="J20" s="20"/>
      <c r="K20" s="11"/>
      <c r="L20" s="11" t="s">
        <v>27</v>
      </c>
      <c r="M20" s="8">
        <f t="shared" si="3"/>
        <v>120</v>
      </c>
      <c r="N20" s="28">
        <v>8</v>
      </c>
      <c r="O20" s="8">
        <f t="shared" si="0"/>
        <v>112</v>
      </c>
      <c r="P20" s="8">
        <f t="shared" si="1"/>
        <v>7</v>
      </c>
      <c r="Q20" s="76"/>
    </row>
    <row r="21" spans="1:17" ht="15" customHeight="1" x14ac:dyDescent="0.15">
      <c r="A21" s="62"/>
      <c r="B21" s="74"/>
      <c r="C21" s="8">
        <v>16</v>
      </c>
      <c r="D21" s="18" t="s">
        <v>45</v>
      </c>
      <c r="E21" s="17">
        <v>4</v>
      </c>
      <c r="F21" s="17"/>
      <c r="G21" s="17"/>
      <c r="H21" s="17"/>
      <c r="I21" s="17"/>
      <c r="J21" s="17"/>
      <c r="K21" s="11"/>
      <c r="L21" s="11" t="s">
        <v>27</v>
      </c>
      <c r="M21" s="8">
        <f t="shared" si="3"/>
        <v>56</v>
      </c>
      <c r="N21" s="8">
        <v>14</v>
      </c>
      <c r="O21" s="8">
        <f t="shared" si="0"/>
        <v>42</v>
      </c>
      <c r="P21" s="8">
        <f t="shared" si="1"/>
        <v>3</v>
      </c>
      <c r="Q21" s="76"/>
    </row>
    <row r="22" spans="1:17" ht="15" customHeight="1" x14ac:dyDescent="0.15">
      <c r="A22" s="62"/>
      <c r="B22" s="74"/>
      <c r="C22" s="8">
        <v>17</v>
      </c>
      <c r="D22" s="32" t="s">
        <v>111</v>
      </c>
      <c r="E22" s="28" t="s">
        <v>14</v>
      </c>
      <c r="F22" s="30" t="s">
        <v>12</v>
      </c>
      <c r="G22" s="30" t="s">
        <v>12</v>
      </c>
      <c r="H22" s="30" t="s">
        <v>12</v>
      </c>
      <c r="I22" s="30" t="s">
        <v>12</v>
      </c>
      <c r="J22" s="28"/>
      <c r="K22" s="33"/>
      <c r="L22" s="33"/>
      <c r="M22" s="8">
        <v>76</v>
      </c>
      <c r="N22" s="8">
        <v>16</v>
      </c>
      <c r="O22" s="28">
        <f t="shared" si="0"/>
        <v>60</v>
      </c>
      <c r="P22" s="28">
        <v>2</v>
      </c>
      <c r="Q22" s="76"/>
    </row>
    <row r="23" spans="1:17" ht="15" customHeight="1" x14ac:dyDescent="0.15">
      <c r="A23" s="62"/>
      <c r="B23" s="74"/>
      <c r="C23" s="8">
        <v>18</v>
      </c>
      <c r="D23" s="34" t="s">
        <v>54</v>
      </c>
      <c r="E23" s="28" t="s">
        <v>17</v>
      </c>
      <c r="F23" s="30" t="s">
        <v>12</v>
      </c>
      <c r="G23" s="30" t="s">
        <v>12</v>
      </c>
      <c r="H23" s="30" t="s">
        <v>12</v>
      </c>
      <c r="I23" s="30" t="s">
        <v>12</v>
      </c>
      <c r="J23" s="28"/>
      <c r="K23" s="33"/>
      <c r="L23" s="33"/>
      <c r="M23" s="8">
        <v>16</v>
      </c>
      <c r="N23" s="8">
        <v>8</v>
      </c>
      <c r="O23" s="28">
        <f t="shared" si="0"/>
        <v>8</v>
      </c>
      <c r="P23" s="28">
        <v>1</v>
      </c>
      <c r="Q23" s="76"/>
    </row>
    <row r="24" spans="1:17" ht="15" customHeight="1" x14ac:dyDescent="0.15">
      <c r="A24" s="62"/>
      <c r="B24" s="61" t="s">
        <v>72</v>
      </c>
      <c r="C24" s="8">
        <v>19</v>
      </c>
      <c r="D24" s="15" t="s">
        <v>38</v>
      </c>
      <c r="E24" s="17"/>
      <c r="F24" s="17">
        <v>4</v>
      </c>
      <c r="G24" s="17"/>
      <c r="H24" s="17"/>
      <c r="I24" s="17"/>
      <c r="J24" s="17"/>
      <c r="K24" s="11" t="s">
        <v>27</v>
      </c>
      <c r="L24" s="16"/>
      <c r="M24" s="8">
        <f t="shared" ref="M24:M53" si="4">E24*14+F24*16+G24*16+H24*14+I24*14+J24*16</f>
        <v>64</v>
      </c>
      <c r="N24" s="12">
        <v>32</v>
      </c>
      <c r="O24" s="12">
        <f t="shared" ref="O24:O29" si="5">M24-N24</f>
        <v>32</v>
      </c>
      <c r="P24" s="7">
        <f t="shared" ref="P24:P29" si="6">INT(M24/16)+IF(MOD(M24,16)&gt;9,1,0)</f>
        <v>4</v>
      </c>
      <c r="Q24" s="64">
        <f>SUM(M24:M33)/(SUM(M6:M87)-SUM(M46:M53))</f>
        <v>0.22307692307692309</v>
      </c>
    </row>
    <row r="25" spans="1:17" ht="15" customHeight="1" x14ac:dyDescent="0.15">
      <c r="A25" s="62"/>
      <c r="B25" s="62"/>
      <c r="C25" s="8">
        <v>20</v>
      </c>
      <c r="D25" s="15" t="s">
        <v>39</v>
      </c>
      <c r="E25" s="17"/>
      <c r="F25" s="17"/>
      <c r="G25" s="17">
        <v>4</v>
      </c>
      <c r="H25" s="17"/>
      <c r="I25" s="17"/>
      <c r="J25" s="17"/>
      <c r="K25" s="11" t="s">
        <v>27</v>
      </c>
      <c r="L25" s="16"/>
      <c r="M25" s="8">
        <f t="shared" si="4"/>
        <v>64</v>
      </c>
      <c r="N25" s="12">
        <v>32</v>
      </c>
      <c r="O25" s="12">
        <f t="shared" si="5"/>
        <v>32</v>
      </c>
      <c r="P25" s="7">
        <f t="shared" si="6"/>
        <v>4</v>
      </c>
      <c r="Q25" s="65"/>
    </row>
    <row r="26" spans="1:17" ht="15" customHeight="1" x14ac:dyDescent="0.15">
      <c r="A26" s="62"/>
      <c r="B26" s="62"/>
      <c r="C26" s="8">
        <v>21</v>
      </c>
      <c r="D26" s="15" t="s">
        <v>40</v>
      </c>
      <c r="E26" s="17"/>
      <c r="F26" s="17">
        <v>4</v>
      </c>
      <c r="G26" s="16"/>
      <c r="H26" s="17"/>
      <c r="I26" s="17"/>
      <c r="J26" s="17"/>
      <c r="K26" s="11" t="s">
        <v>27</v>
      </c>
      <c r="L26" s="16"/>
      <c r="M26" s="8">
        <f t="shared" si="4"/>
        <v>64</v>
      </c>
      <c r="N26" s="12">
        <v>24</v>
      </c>
      <c r="O26" s="12">
        <f t="shared" si="5"/>
        <v>40</v>
      </c>
      <c r="P26" s="7">
        <f t="shared" si="6"/>
        <v>4</v>
      </c>
      <c r="Q26" s="65"/>
    </row>
    <row r="27" spans="1:17" ht="15" customHeight="1" x14ac:dyDescent="0.15">
      <c r="A27" s="62"/>
      <c r="B27" s="62"/>
      <c r="C27" s="8">
        <v>22</v>
      </c>
      <c r="D27" s="15" t="s">
        <v>41</v>
      </c>
      <c r="E27" s="17"/>
      <c r="F27" s="17"/>
      <c r="G27" s="17"/>
      <c r="H27" s="17"/>
      <c r="I27" s="17">
        <v>4</v>
      </c>
      <c r="J27" s="17"/>
      <c r="K27" s="11" t="s">
        <v>27</v>
      </c>
      <c r="L27" s="16"/>
      <c r="M27" s="8">
        <f t="shared" si="4"/>
        <v>56</v>
      </c>
      <c r="N27" s="12">
        <v>48</v>
      </c>
      <c r="O27" s="12">
        <f t="shared" si="5"/>
        <v>8</v>
      </c>
      <c r="P27" s="7">
        <f t="shared" si="6"/>
        <v>3</v>
      </c>
      <c r="Q27" s="65"/>
    </row>
    <row r="28" spans="1:17" ht="15" customHeight="1" x14ac:dyDescent="0.15">
      <c r="A28" s="62"/>
      <c r="B28" s="62"/>
      <c r="C28" s="8">
        <v>23</v>
      </c>
      <c r="D28" s="15" t="s">
        <v>42</v>
      </c>
      <c r="E28" s="17"/>
      <c r="F28" s="17"/>
      <c r="G28" s="17">
        <v>4</v>
      </c>
      <c r="H28" s="17"/>
      <c r="I28" s="17"/>
      <c r="J28" s="17"/>
      <c r="K28" s="11" t="s">
        <v>27</v>
      </c>
      <c r="L28" s="16"/>
      <c r="M28" s="8">
        <f t="shared" si="4"/>
        <v>64</v>
      </c>
      <c r="N28" s="12">
        <v>32</v>
      </c>
      <c r="O28" s="12">
        <f t="shared" si="5"/>
        <v>32</v>
      </c>
      <c r="P28" s="7">
        <f t="shared" si="6"/>
        <v>4</v>
      </c>
      <c r="Q28" s="65"/>
    </row>
    <row r="29" spans="1:17" ht="15" customHeight="1" x14ac:dyDescent="0.15">
      <c r="A29" s="62"/>
      <c r="B29" s="62"/>
      <c r="C29" s="8">
        <v>24</v>
      </c>
      <c r="D29" s="15" t="s">
        <v>43</v>
      </c>
      <c r="E29" s="17"/>
      <c r="F29" s="17"/>
      <c r="G29" s="17"/>
      <c r="H29" s="17">
        <v>2</v>
      </c>
      <c r="I29" s="17"/>
      <c r="J29" s="17"/>
      <c r="K29" s="11" t="s">
        <v>27</v>
      </c>
      <c r="L29" s="18"/>
      <c r="M29" s="8">
        <f t="shared" si="4"/>
        <v>28</v>
      </c>
      <c r="N29" s="12">
        <v>28</v>
      </c>
      <c r="O29" s="12">
        <f t="shared" si="5"/>
        <v>0</v>
      </c>
      <c r="P29" s="7">
        <f t="shared" si="6"/>
        <v>2</v>
      </c>
      <c r="Q29" s="65"/>
    </row>
    <row r="30" spans="1:17" ht="15" customHeight="1" x14ac:dyDescent="0.15">
      <c r="A30" s="62"/>
      <c r="B30" s="62"/>
      <c r="C30" s="8">
        <v>25</v>
      </c>
      <c r="D30" s="15" t="s">
        <v>46</v>
      </c>
      <c r="E30" s="17">
        <v>4</v>
      </c>
      <c r="F30" s="17"/>
      <c r="G30" s="17"/>
      <c r="H30" s="17"/>
      <c r="I30" s="17"/>
      <c r="J30" s="17"/>
      <c r="K30" s="11" t="s">
        <v>27</v>
      </c>
      <c r="L30" s="16"/>
      <c r="M30" s="8">
        <f t="shared" si="4"/>
        <v>56</v>
      </c>
      <c r="N30" s="12">
        <v>32</v>
      </c>
      <c r="O30" s="12">
        <f t="shared" ref="O30:O53" si="7">M30-N30</f>
        <v>24</v>
      </c>
      <c r="P30" s="7">
        <f t="shared" ref="P30:P53" si="8">INT(M30/16)+IF(MOD(M30,16)&gt;9,1,0)</f>
        <v>3</v>
      </c>
      <c r="Q30" s="65"/>
    </row>
    <row r="31" spans="1:17" ht="15" customHeight="1" x14ac:dyDescent="0.15">
      <c r="A31" s="62"/>
      <c r="B31" s="62"/>
      <c r="C31" s="8">
        <v>26</v>
      </c>
      <c r="D31" s="15" t="s">
        <v>47</v>
      </c>
      <c r="E31" s="16">
        <v>4</v>
      </c>
      <c r="F31" s="16"/>
      <c r="G31" s="16"/>
      <c r="H31" s="16"/>
      <c r="I31" s="16"/>
      <c r="J31" s="16"/>
      <c r="K31" s="11" t="s">
        <v>27</v>
      </c>
      <c r="L31" s="16"/>
      <c r="M31" s="8">
        <f t="shared" si="4"/>
        <v>56</v>
      </c>
      <c r="N31" s="12">
        <v>32</v>
      </c>
      <c r="O31" s="12">
        <f t="shared" si="7"/>
        <v>24</v>
      </c>
      <c r="P31" s="7">
        <f t="shared" si="8"/>
        <v>3</v>
      </c>
      <c r="Q31" s="65"/>
    </row>
    <row r="32" spans="1:17" ht="15" customHeight="1" x14ac:dyDescent="0.15">
      <c r="A32" s="62"/>
      <c r="B32" s="62"/>
      <c r="C32" s="8">
        <v>27</v>
      </c>
      <c r="D32" s="15" t="s">
        <v>116</v>
      </c>
      <c r="E32" s="16"/>
      <c r="F32" s="16"/>
      <c r="G32" s="16">
        <v>4</v>
      </c>
      <c r="H32" s="17"/>
      <c r="I32" s="17"/>
      <c r="J32" s="17"/>
      <c r="K32" s="11" t="s">
        <v>27</v>
      </c>
      <c r="L32" s="18"/>
      <c r="M32" s="8">
        <f t="shared" si="4"/>
        <v>64</v>
      </c>
      <c r="N32" s="12">
        <v>32</v>
      </c>
      <c r="O32" s="12">
        <f t="shared" ref="O32" si="9">M32-N32</f>
        <v>32</v>
      </c>
      <c r="P32" s="7">
        <f t="shared" si="8"/>
        <v>4</v>
      </c>
      <c r="Q32" s="65"/>
    </row>
    <row r="33" spans="1:17" ht="15" customHeight="1" x14ac:dyDescent="0.15">
      <c r="A33" s="62"/>
      <c r="B33" s="63"/>
      <c r="C33" s="8">
        <v>28</v>
      </c>
      <c r="D33" s="15" t="s">
        <v>115</v>
      </c>
      <c r="E33" s="16"/>
      <c r="F33" s="16">
        <v>4</v>
      </c>
      <c r="G33" s="16"/>
      <c r="H33" s="16"/>
      <c r="I33" s="16"/>
      <c r="J33" s="16"/>
      <c r="K33" s="11" t="s">
        <v>27</v>
      </c>
      <c r="L33" s="18"/>
      <c r="M33" s="8">
        <f t="shared" si="4"/>
        <v>64</v>
      </c>
      <c r="N33" s="12">
        <v>32</v>
      </c>
      <c r="O33" s="12">
        <f t="shared" si="7"/>
        <v>32</v>
      </c>
      <c r="P33" s="7">
        <f t="shared" si="8"/>
        <v>4</v>
      </c>
      <c r="Q33" s="66"/>
    </row>
    <row r="34" spans="1:17" ht="15" customHeight="1" x14ac:dyDescent="0.15">
      <c r="A34" s="62"/>
      <c r="B34" s="61" t="s">
        <v>29</v>
      </c>
      <c r="C34" s="8">
        <v>29</v>
      </c>
      <c r="D34" s="22" t="s">
        <v>48</v>
      </c>
      <c r="E34" s="8"/>
      <c r="F34" s="8"/>
      <c r="G34" s="23"/>
      <c r="H34" s="8" t="s">
        <v>14</v>
      </c>
      <c r="I34" s="8" t="s">
        <v>14</v>
      </c>
      <c r="J34" s="8"/>
      <c r="K34" s="8"/>
      <c r="L34" s="8"/>
      <c r="M34" s="8">
        <v>100</v>
      </c>
      <c r="N34" s="8">
        <v>0</v>
      </c>
      <c r="O34" s="8">
        <f t="shared" si="7"/>
        <v>100</v>
      </c>
      <c r="P34" s="8">
        <v>4</v>
      </c>
      <c r="Q34" s="76">
        <f>SUM(M34:M37)/(SUM(M6:M87)-SUM(M46:M53))</f>
        <v>0.25769230769230766</v>
      </c>
    </row>
    <row r="35" spans="1:17" ht="15" customHeight="1" x14ac:dyDescent="0.15">
      <c r="A35" s="62"/>
      <c r="B35" s="62"/>
      <c r="C35" s="8">
        <v>30</v>
      </c>
      <c r="D35" s="22" t="s">
        <v>49</v>
      </c>
      <c r="E35" s="8"/>
      <c r="F35" s="8"/>
      <c r="G35" s="8"/>
      <c r="H35" s="8"/>
      <c r="I35" s="8"/>
      <c r="J35" s="8" t="s">
        <v>15</v>
      </c>
      <c r="K35" s="8"/>
      <c r="L35" s="8"/>
      <c r="M35" s="8">
        <v>420</v>
      </c>
      <c r="N35" s="8">
        <v>0</v>
      </c>
      <c r="O35" s="8">
        <f t="shared" si="7"/>
        <v>420</v>
      </c>
      <c r="P35" s="8">
        <v>14</v>
      </c>
      <c r="Q35" s="76"/>
    </row>
    <row r="36" spans="1:17" ht="15" customHeight="1" x14ac:dyDescent="0.15">
      <c r="A36" s="62"/>
      <c r="B36" s="62"/>
      <c r="C36" s="8">
        <v>31</v>
      </c>
      <c r="D36" s="21" t="s">
        <v>50</v>
      </c>
      <c r="E36" s="8"/>
      <c r="F36" s="8"/>
      <c r="G36" s="8"/>
      <c r="H36" s="8"/>
      <c r="I36" s="8"/>
      <c r="J36" s="8" t="s">
        <v>16</v>
      </c>
      <c r="K36" s="8"/>
      <c r="L36" s="8"/>
      <c r="M36" s="8">
        <v>120</v>
      </c>
      <c r="N36" s="8">
        <v>0</v>
      </c>
      <c r="O36" s="8">
        <f t="shared" si="7"/>
        <v>120</v>
      </c>
      <c r="P36" s="8">
        <v>4</v>
      </c>
      <c r="Q36" s="76"/>
    </row>
    <row r="37" spans="1:17" ht="15" customHeight="1" x14ac:dyDescent="0.15">
      <c r="A37" s="63"/>
      <c r="B37" s="62"/>
      <c r="C37" s="8">
        <v>32</v>
      </c>
      <c r="D37" s="23" t="s">
        <v>51</v>
      </c>
      <c r="E37" s="8"/>
      <c r="F37" s="8"/>
      <c r="G37" s="8"/>
      <c r="H37" s="8"/>
      <c r="I37" s="8"/>
      <c r="J37" s="8" t="s">
        <v>17</v>
      </c>
      <c r="K37" s="8"/>
      <c r="L37" s="8"/>
      <c r="M37" s="8">
        <v>30</v>
      </c>
      <c r="N37" s="8">
        <v>0</v>
      </c>
      <c r="O37" s="8">
        <f t="shared" si="7"/>
        <v>30</v>
      </c>
      <c r="P37" s="8">
        <v>1</v>
      </c>
      <c r="Q37" s="76"/>
    </row>
    <row r="38" spans="1:17" ht="15" customHeight="1" x14ac:dyDescent="0.15">
      <c r="A38" s="67" t="s">
        <v>18</v>
      </c>
      <c r="B38" s="82" t="s">
        <v>112</v>
      </c>
      <c r="C38" s="8">
        <v>33</v>
      </c>
      <c r="D38" s="37" t="s">
        <v>117</v>
      </c>
      <c r="E38" s="17"/>
      <c r="F38" s="17"/>
      <c r="G38" s="17"/>
      <c r="H38" s="17">
        <v>4</v>
      </c>
      <c r="I38" s="17"/>
      <c r="J38" s="17"/>
      <c r="K38" s="11" t="s">
        <v>27</v>
      </c>
      <c r="L38" s="16"/>
      <c r="M38" s="8">
        <f t="shared" si="4"/>
        <v>56</v>
      </c>
      <c r="N38" s="8">
        <v>40</v>
      </c>
      <c r="O38" s="12">
        <f t="shared" si="7"/>
        <v>16</v>
      </c>
      <c r="P38" s="7">
        <f t="shared" si="8"/>
        <v>3</v>
      </c>
      <c r="Q38" s="64">
        <f>SUM(M38:M45)/(SUM(M6:M87)-SUM(M46:M53))</f>
        <v>0.2</v>
      </c>
    </row>
    <row r="39" spans="1:17" ht="15" customHeight="1" x14ac:dyDescent="0.15">
      <c r="A39" s="67"/>
      <c r="B39" s="83"/>
      <c r="C39" s="8">
        <v>34</v>
      </c>
      <c r="D39" s="15" t="s">
        <v>59</v>
      </c>
      <c r="E39" s="17"/>
      <c r="F39" s="17"/>
      <c r="G39" s="17"/>
      <c r="H39" s="17"/>
      <c r="I39" s="17">
        <v>4</v>
      </c>
      <c r="J39" s="16"/>
      <c r="K39" s="11" t="s">
        <v>27</v>
      </c>
      <c r="L39" s="16"/>
      <c r="M39" s="8">
        <f t="shared" si="4"/>
        <v>56</v>
      </c>
      <c r="N39" s="8">
        <v>32</v>
      </c>
      <c r="O39" s="12">
        <f t="shared" si="7"/>
        <v>24</v>
      </c>
      <c r="P39" s="7">
        <f t="shared" si="8"/>
        <v>3</v>
      </c>
      <c r="Q39" s="65"/>
    </row>
    <row r="40" spans="1:17" ht="15" customHeight="1" x14ac:dyDescent="0.15">
      <c r="A40" s="67"/>
      <c r="B40" s="83"/>
      <c r="C40" s="8">
        <v>35</v>
      </c>
      <c r="D40" s="15" t="s">
        <v>60</v>
      </c>
      <c r="E40" s="17"/>
      <c r="F40" s="17"/>
      <c r="G40" s="17">
        <v>4</v>
      </c>
      <c r="H40" s="17"/>
      <c r="I40" s="17"/>
      <c r="J40" s="17"/>
      <c r="K40" s="11" t="s">
        <v>27</v>
      </c>
      <c r="L40" s="16"/>
      <c r="M40" s="8">
        <f t="shared" si="4"/>
        <v>64</v>
      </c>
      <c r="N40" s="8">
        <v>32</v>
      </c>
      <c r="O40" s="12">
        <f t="shared" si="7"/>
        <v>32</v>
      </c>
      <c r="P40" s="7">
        <f t="shared" si="8"/>
        <v>4</v>
      </c>
      <c r="Q40" s="65"/>
    </row>
    <row r="41" spans="1:17" ht="15" customHeight="1" x14ac:dyDescent="0.15">
      <c r="A41" s="67"/>
      <c r="B41" s="83"/>
      <c r="C41" s="8">
        <v>36</v>
      </c>
      <c r="D41" s="15" t="s">
        <v>61</v>
      </c>
      <c r="E41" s="17"/>
      <c r="F41" s="17"/>
      <c r="G41" s="17"/>
      <c r="H41" s="17">
        <v>4</v>
      </c>
      <c r="I41" s="17"/>
      <c r="J41" s="17"/>
      <c r="K41" s="11" t="s">
        <v>27</v>
      </c>
      <c r="L41" s="18"/>
      <c r="M41" s="8">
        <f t="shared" si="4"/>
        <v>56</v>
      </c>
      <c r="N41" s="8">
        <v>32</v>
      </c>
      <c r="O41" s="12">
        <f t="shared" si="7"/>
        <v>24</v>
      </c>
      <c r="P41" s="7">
        <f t="shared" si="8"/>
        <v>3</v>
      </c>
      <c r="Q41" s="65"/>
    </row>
    <row r="42" spans="1:17" ht="15" customHeight="1" x14ac:dyDescent="0.15">
      <c r="A42" s="79"/>
      <c r="B42" s="83"/>
      <c r="C42" s="8">
        <v>37</v>
      </c>
      <c r="D42" s="15" t="s">
        <v>62</v>
      </c>
      <c r="E42" s="17"/>
      <c r="F42" s="17"/>
      <c r="G42" s="17">
        <v>4</v>
      </c>
      <c r="H42" s="17"/>
      <c r="I42" s="17"/>
      <c r="J42" s="17"/>
      <c r="K42" s="11" t="s">
        <v>27</v>
      </c>
      <c r="L42" s="18"/>
      <c r="M42" s="8">
        <f t="shared" si="4"/>
        <v>64</v>
      </c>
      <c r="N42" s="8">
        <v>32</v>
      </c>
      <c r="O42" s="12">
        <f t="shared" si="7"/>
        <v>32</v>
      </c>
      <c r="P42" s="7">
        <f t="shared" si="8"/>
        <v>4</v>
      </c>
      <c r="Q42" s="65"/>
    </row>
    <row r="43" spans="1:17" ht="15" customHeight="1" x14ac:dyDescent="0.15">
      <c r="A43" s="79"/>
      <c r="B43" s="83"/>
      <c r="C43" s="8">
        <v>38</v>
      </c>
      <c r="D43" s="37" t="s">
        <v>114</v>
      </c>
      <c r="E43" s="17"/>
      <c r="F43" s="17"/>
      <c r="G43" s="17"/>
      <c r="H43" s="17"/>
      <c r="I43" s="17">
        <v>4</v>
      </c>
      <c r="J43" s="17"/>
      <c r="K43" s="11" t="s">
        <v>27</v>
      </c>
      <c r="L43" s="18"/>
      <c r="M43" s="8">
        <f t="shared" si="4"/>
        <v>56</v>
      </c>
      <c r="N43" s="8">
        <v>32</v>
      </c>
      <c r="O43" s="12">
        <f t="shared" si="7"/>
        <v>24</v>
      </c>
      <c r="P43" s="7">
        <f t="shared" si="8"/>
        <v>3</v>
      </c>
      <c r="Q43" s="65"/>
    </row>
    <row r="44" spans="1:17" ht="15" customHeight="1" x14ac:dyDescent="0.15">
      <c r="A44" s="79"/>
      <c r="B44" s="83"/>
      <c r="C44" s="8">
        <v>39</v>
      </c>
      <c r="D44" s="37" t="s">
        <v>113</v>
      </c>
      <c r="E44" s="17"/>
      <c r="F44" s="17"/>
      <c r="G44" s="17"/>
      <c r="H44" s="17">
        <v>4</v>
      </c>
      <c r="I44" s="17"/>
      <c r="J44" s="17"/>
      <c r="K44" s="11" t="s">
        <v>27</v>
      </c>
      <c r="L44" s="18"/>
      <c r="M44" s="8">
        <f t="shared" si="4"/>
        <v>56</v>
      </c>
      <c r="N44" s="8">
        <v>24</v>
      </c>
      <c r="O44" s="12">
        <f t="shared" si="7"/>
        <v>32</v>
      </c>
      <c r="P44" s="7">
        <f t="shared" si="8"/>
        <v>3</v>
      </c>
      <c r="Q44" s="65"/>
    </row>
    <row r="45" spans="1:17" ht="15" customHeight="1" x14ac:dyDescent="0.15">
      <c r="A45" s="79"/>
      <c r="B45" s="83"/>
      <c r="C45" s="8">
        <v>40</v>
      </c>
      <c r="D45" s="37" t="s">
        <v>63</v>
      </c>
      <c r="E45" s="17"/>
      <c r="F45" s="17"/>
      <c r="G45" s="17"/>
      <c r="H45" s="17">
        <v>4</v>
      </c>
      <c r="I45" s="17">
        <v>4</v>
      </c>
      <c r="J45" s="17"/>
      <c r="K45" s="11" t="s">
        <v>27</v>
      </c>
      <c r="L45" s="18"/>
      <c r="M45" s="8">
        <f t="shared" si="4"/>
        <v>112</v>
      </c>
      <c r="N45" s="8">
        <v>32</v>
      </c>
      <c r="O45" s="12">
        <f t="shared" si="7"/>
        <v>80</v>
      </c>
      <c r="P45" s="7">
        <f t="shared" si="8"/>
        <v>7</v>
      </c>
      <c r="Q45" s="66"/>
    </row>
    <row r="46" spans="1:17" ht="17.45" customHeight="1" x14ac:dyDescent="0.15">
      <c r="A46" s="79"/>
      <c r="B46" s="83"/>
      <c r="C46" s="8">
        <v>41</v>
      </c>
      <c r="D46" s="42" t="s">
        <v>64</v>
      </c>
      <c r="E46" s="43"/>
      <c r="F46" s="43"/>
      <c r="G46" s="43">
        <v>4</v>
      </c>
      <c r="H46" s="43"/>
      <c r="I46" s="43"/>
      <c r="J46" s="43"/>
      <c r="K46" s="44" t="s">
        <v>27</v>
      </c>
      <c r="L46" s="45"/>
      <c r="M46" s="46">
        <f t="shared" si="4"/>
        <v>64</v>
      </c>
      <c r="N46" s="46">
        <v>24</v>
      </c>
      <c r="O46" s="47">
        <f t="shared" si="7"/>
        <v>40</v>
      </c>
      <c r="P46" s="48">
        <f t="shared" si="8"/>
        <v>4</v>
      </c>
      <c r="Q46" s="70">
        <f>SUM(M46:M53)/(SUM(M6:M87)-SUM(M46:M53))</f>
        <v>0.2</v>
      </c>
    </row>
    <row r="47" spans="1:17" ht="17.45" customHeight="1" x14ac:dyDescent="0.15">
      <c r="A47" s="79"/>
      <c r="B47" s="83"/>
      <c r="C47" s="8">
        <v>42</v>
      </c>
      <c r="D47" s="42" t="s">
        <v>65</v>
      </c>
      <c r="E47" s="43"/>
      <c r="F47" s="43"/>
      <c r="G47" s="43"/>
      <c r="H47" s="43">
        <v>4</v>
      </c>
      <c r="I47" s="43"/>
      <c r="J47" s="43"/>
      <c r="K47" s="44" t="s">
        <v>27</v>
      </c>
      <c r="L47" s="45"/>
      <c r="M47" s="46">
        <f t="shared" si="4"/>
        <v>56</v>
      </c>
      <c r="N47" s="46">
        <v>32</v>
      </c>
      <c r="O47" s="47">
        <f t="shared" si="7"/>
        <v>24</v>
      </c>
      <c r="P47" s="48">
        <f t="shared" si="8"/>
        <v>3</v>
      </c>
      <c r="Q47" s="71"/>
    </row>
    <row r="48" spans="1:17" ht="17.45" customHeight="1" x14ac:dyDescent="0.15">
      <c r="A48" s="79"/>
      <c r="B48" s="83"/>
      <c r="C48" s="8">
        <v>43</v>
      </c>
      <c r="D48" s="49" t="s">
        <v>66</v>
      </c>
      <c r="E48" s="43"/>
      <c r="F48" s="43"/>
      <c r="G48" s="43"/>
      <c r="H48" s="43"/>
      <c r="I48" s="43">
        <v>4</v>
      </c>
      <c r="J48" s="43"/>
      <c r="K48" s="44" t="s">
        <v>27</v>
      </c>
      <c r="L48" s="45"/>
      <c r="M48" s="46">
        <f t="shared" si="4"/>
        <v>56</v>
      </c>
      <c r="N48" s="46">
        <v>32</v>
      </c>
      <c r="O48" s="47">
        <f t="shared" si="7"/>
        <v>24</v>
      </c>
      <c r="P48" s="48">
        <f t="shared" si="8"/>
        <v>3</v>
      </c>
      <c r="Q48" s="71"/>
    </row>
    <row r="49" spans="1:17" ht="17.45" customHeight="1" x14ac:dyDescent="0.15">
      <c r="A49" s="79"/>
      <c r="B49" s="83"/>
      <c r="C49" s="8">
        <v>44</v>
      </c>
      <c r="D49" s="49" t="s">
        <v>67</v>
      </c>
      <c r="E49" s="43"/>
      <c r="F49" s="43"/>
      <c r="G49" s="43"/>
      <c r="H49" s="43">
        <v>4</v>
      </c>
      <c r="I49" s="43"/>
      <c r="J49" s="43"/>
      <c r="K49" s="44" t="s">
        <v>27</v>
      </c>
      <c r="L49" s="45"/>
      <c r="M49" s="46">
        <f t="shared" si="4"/>
        <v>56</v>
      </c>
      <c r="N49" s="46">
        <v>32</v>
      </c>
      <c r="O49" s="47">
        <f t="shared" si="7"/>
        <v>24</v>
      </c>
      <c r="P49" s="48">
        <f t="shared" si="8"/>
        <v>3</v>
      </c>
      <c r="Q49" s="71"/>
    </row>
    <row r="50" spans="1:17" ht="17.45" customHeight="1" x14ac:dyDescent="0.15">
      <c r="A50" s="79"/>
      <c r="B50" s="83"/>
      <c r="C50" s="8">
        <v>45</v>
      </c>
      <c r="D50" s="49" t="s">
        <v>68</v>
      </c>
      <c r="E50" s="43"/>
      <c r="F50" s="43"/>
      <c r="G50" s="43">
        <v>4</v>
      </c>
      <c r="H50" s="43"/>
      <c r="I50" s="43"/>
      <c r="J50" s="43"/>
      <c r="K50" s="44" t="s">
        <v>27</v>
      </c>
      <c r="L50" s="45"/>
      <c r="M50" s="46">
        <f t="shared" si="4"/>
        <v>64</v>
      </c>
      <c r="N50" s="46">
        <v>32</v>
      </c>
      <c r="O50" s="47">
        <f t="shared" si="7"/>
        <v>32</v>
      </c>
      <c r="P50" s="48">
        <f t="shared" si="8"/>
        <v>4</v>
      </c>
      <c r="Q50" s="71"/>
    </row>
    <row r="51" spans="1:17" ht="17.45" customHeight="1" x14ac:dyDescent="0.15">
      <c r="A51" s="79"/>
      <c r="B51" s="83"/>
      <c r="C51" s="8">
        <v>46</v>
      </c>
      <c r="D51" s="42" t="s">
        <v>69</v>
      </c>
      <c r="E51" s="43"/>
      <c r="F51" s="43"/>
      <c r="G51" s="43"/>
      <c r="H51" s="43">
        <v>4</v>
      </c>
      <c r="I51" s="43"/>
      <c r="J51" s="43"/>
      <c r="K51" s="44" t="s">
        <v>27</v>
      </c>
      <c r="L51" s="45"/>
      <c r="M51" s="46">
        <f t="shared" si="4"/>
        <v>56</v>
      </c>
      <c r="N51" s="46">
        <v>32</v>
      </c>
      <c r="O51" s="47">
        <f t="shared" si="7"/>
        <v>24</v>
      </c>
      <c r="P51" s="48">
        <f t="shared" si="8"/>
        <v>3</v>
      </c>
      <c r="Q51" s="71"/>
    </row>
    <row r="52" spans="1:17" ht="17.45" customHeight="1" x14ac:dyDescent="0.15">
      <c r="A52" s="79"/>
      <c r="B52" s="83"/>
      <c r="C52" s="8">
        <v>47</v>
      </c>
      <c r="D52" s="49" t="s">
        <v>70</v>
      </c>
      <c r="E52" s="43"/>
      <c r="F52" s="43"/>
      <c r="G52" s="43"/>
      <c r="H52" s="43"/>
      <c r="I52" s="43">
        <v>4</v>
      </c>
      <c r="J52" s="43"/>
      <c r="K52" s="44" t="s">
        <v>27</v>
      </c>
      <c r="L52" s="45"/>
      <c r="M52" s="46">
        <f t="shared" si="4"/>
        <v>56</v>
      </c>
      <c r="N52" s="46">
        <v>24</v>
      </c>
      <c r="O52" s="47">
        <f t="shared" si="7"/>
        <v>32</v>
      </c>
      <c r="P52" s="48">
        <f t="shared" si="8"/>
        <v>3</v>
      </c>
      <c r="Q52" s="71"/>
    </row>
    <row r="53" spans="1:17" ht="17.45" customHeight="1" x14ac:dyDescent="0.15">
      <c r="A53" s="79"/>
      <c r="B53" s="84"/>
      <c r="C53" s="8">
        <v>48</v>
      </c>
      <c r="D53" s="49" t="s">
        <v>71</v>
      </c>
      <c r="E53" s="43"/>
      <c r="F53" s="43"/>
      <c r="G53" s="43"/>
      <c r="H53" s="43">
        <v>4</v>
      </c>
      <c r="I53" s="43">
        <v>4</v>
      </c>
      <c r="J53" s="43"/>
      <c r="K53" s="44" t="s">
        <v>27</v>
      </c>
      <c r="L53" s="45"/>
      <c r="M53" s="46">
        <f t="shared" si="4"/>
        <v>112</v>
      </c>
      <c r="N53" s="46">
        <v>32</v>
      </c>
      <c r="O53" s="47">
        <f t="shared" si="7"/>
        <v>80</v>
      </c>
      <c r="P53" s="48">
        <f t="shared" si="8"/>
        <v>7</v>
      </c>
      <c r="Q53" s="72"/>
    </row>
    <row r="54" spans="1:17" ht="17.45" customHeight="1" x14ac:dyDescent="0.15">
      <c r="A54" s="67"/>
      <c r="B54" s="67" t="s">
        <v>58</v>
      </c>
      <c r="C54" s="8">
        <v>49</v>
      </c>
      <c r="D54" s="39" t="s">
        <v>73</v>
      </c>
      <c r="E54" s="7"/>
      <c r="F54" s="7"/>
      <c r="G54" s="7"/>
      <c r="H54" s="7"/>
      <c r="I54" s="80">
        <v>2</v>
      </c>
      <c r="J54" s="24"/>
      <c r="K54" s="7"/>
      <c r="L54" s="77" t="s">
        <v>52</v>
      </c>
      <c r="M54" s="77">
        <f>I54*14</f>
        <v>28</v>
      </c>
      <c r="N54" s="77">
        <v>0</v>
      </c>
      <c r="O54" s="77">
        <f t="shared" ref="O54" si="10">M54-N54</f>
        <v>28</v>
      </c>
      <c r="P54" s="77">
        <v>1</v>
      </c>
      <c r="Q54" s="64">
        <f>M54/(SUM(M6:M87)-SUM(M46:M53))</f>
        <v>1.0769230769230769E-2</v>
      </c>
    </row>
    <row r="55" spans="1:17" ht="17.45" customHeight="1" x14ac:dyDescent="0.15">
      <c r="A55" s="67"/>
      <c r="B55" s="67"/>
      <c r="C55" s="8">
        <v>50</v>
      </c>
      <c r="D55" s="40" t="s">
        <v>74</v>
      </c>
      <c r="E55" s="7"/>
      <c r="F55" s="7"/>
      <c r="G55" s="7"/>
      <c r="H55" s="7"/>
      <c r="I55" s="81"/>
      <c r="J55" s="24"/>
      <c r="K55" s="7"/>
      <c r="L55" s="78"/>
      <c r="M55" s="78"/>
      <c r="N55" s="78"/>
      <c r="O55" s="78"/>
      <c r="P55" s="78"/>
      <c r="Q55" s="65"/>
    </row>
    <row r="56" spans="1:17" ht="17.45" customHeight="1" x14ac:dyDescent="0.15">
      <c r="A56" s="67"/>
      <c r="B56" s="67"/>
      <c r="C56" s="8">
        <v>51</v>
      </c>
      <c r="D56" s="39" t="s">
        <v>75</v>
      </c>
      <c r="E56" s="7"/>
      <c r="F56" s="7"/>
      <c r="G56" s="7"/>
      <c r="H56" s="7"/>
      <c r="I56" s="81"/>
      <c r="J56" s="24"/>
      <c r="K56" s="7"/>
      <c r="L56" s="78"/>
      <c r="M56" s="78"/>
      <c r="N56" s="78"/>
      <c r="O56" s="78"/>
      <c r="P56" s="78"/>
      <c r="Q56" s="65"/>
    </row>
    <row r="57" spans="1:17" ht="17.45" customHeight="1" x14ac:dyDescent="0.15">
      <c r="A57" s="67"/>
      <c r="B57" s="67"/>
      <c r="C57" s="8">
        <v>52</v>
      </c>
      <c r="D57" s="39" t="s">
        <v>76</v>
      </c>
      <c r="E57" s="7"/>
      <c r="F57" s="7"/>
      <c r="G57" s="7"/>
      <c r="H57" s="7"/>
      <c r="I57" s="81"/>
      <c r="J57" s="24"/>
      <c r="K57" s="7"/>
      <c r="L57" s="78"/>
      <c r="M57" s="78"/>
      <c r="N57" s="78"/>
      <c r="O57" s="78"/>
      <c r="P57" s="78"/>
      <c r="Q57" s="65"/>
    </row>
    <row r="58" spans="1:17" ht="17.45" customHeight="1" x14ac:dyDescent="0.15">
      <c r="A58" s="67"/>
      <c r="B58" s="67"/>
      <c r="C58" s="8">
        <v>53</v>
      </c>
      <c r="D58" s="39" t="s">
        <v>77</v>
      </c>
      <c r="E58" s="7"/>
      <c r="F58" s="7"/>
      <c r="G58" s="7"/>
      <c r="H58" s="7"/>
      <c r="I58" s="81"/>
      <c r="J58" s="24"/>
      <c r="K58" s="7"/>
      <c r="L58" s="78"/>
      <c r="M58" s="78"/>
      <c r="N58" s="78"/>
      <c r="O58" s="78"/>
      <c r="P58" s="78"/>
      <c r="Q58" s="65"/>
    </row>
    <row r="59" spans="1:17" ht="17.45" customHeight="1" x14ac:dyDescent="0.15">
      <c r="A59" s="67"/>
      <c r="B59" s="67"/>
      <c r="C59" s="8">
        <v>54</v>
      </c>
      <c r="D59" s="39" t="s">
        <v>78</v>
      </c>
      <c r="E59" s="7"/>
      <c r="F59" s="7"/>
      <c r="G59" s="7"/>
      <c r="H59" s="7"/>
      <c r="I59" s="81"/>
      <c r="J59" s="24"/>
      <c r="K59" s="7"/>
      <c r="L59" s="78"/>
      <c r="M59" s="78"/>
      <c r="N59" s="78"/>
      <c r="O59" s="78"/>
      <c r="P59" s="78"/>
      <c r="Q59" s="65"/>
    </row>
    <row r="60" spans="1:17" ht="17.45" customHeight="1" x14ac:dyDescent="0.15">
      <c r="A60" s="67"/>
      <c r="B60" s="67"/>
      <c r="C60" s="8">
        <v>55</v>
      </c>
      <c r="D60" s="39" t="s">
        <v>79</v>
      </c>
      <c r="E60" s="7"/>
      <c r="F60" s="7"/>
      <c r="G60" s="7"/>
      <c r="H60" s="7"/>
      <c r="I60" s="81"/>
      <c r="J60" s="24"/>
      <c r="K60" s="7"/>
      <c r="L60" s="78"/>
      <c r="M60" s="78"/>
      <c r="N60" s="78"/>
      <c r="O60" s="78"/>
      <c r="P60" s="78"/>
      <c r="Q60" s="65"/>
    </row>
    <row r="61" spans="1:17" ht="17.45" customHeight="1" x14ac:dyDescent="0.15">
      <c r="A61" s="67"/>
      <c r="B61" s="67"/>
      <c r="C61" s="8">
        <v>56</v>
      </c>
      <c r="D61" s="39" t="s">
        <v>80</v>
      </c>
      <c r="E61" s="7"/>
      <c r="F61" s="7"/>
      <c r="G61" s="7"/>
      <c r="H61" s="7"/>
      <c r="I61" s="81"/>
      <c r="J61" s="24"/>
      <c r="K61" s="7"/>
      <c r="L61" s="78"/>
      <c r="M61" s="78"/>
      <c r="N61" s="78"/>
      <c r="O61" s="78"/>
      <c r="P61" s="78"/>
      <c r="Q61" s="65"/>
    </row>
    <row r="62" spans="1:17" ht="17.45" customHeight="1" x14ac:dyDescent="0.15">
      <c r="A62" s="67"/>
      <c r="B62" s="67"/>
      <c r="C62" s="8">
        <v>57</v>
      </c>
      <c r="D62" s="39" t="s">
        <v>81</v>
      </c>
      <c r="E62" s="7"/>
      <c r="F62" s="7"/>
      <c r="G62" s="7"/>
      <c r="H62" s="7"/>
      <c r="I62" s="81"/>
      <c r="J62" s="24"/>
      <c r="K62" s="7"/>
      <c r="L62" s="78"/>
      <c r="M62" s="78"/>
      <c r="N62" s="78"/>
      <c r="O62" s="78"/>
      <c r="P62" s="78"/>
      <c r="Q62" s="65"/>
    </row>
    <row r="63" spans="1:17" ht="17.45" customHeight="1" x14ac:dyDescent="0.15">
      <c r="A63" s="67"/>
      <c r="B63" s="67"/>
      <c r="C63" s="8">
        <v>58</v>
      </c>
      <c r="D63" s="39" t="s">
        <v>82</v>
      </c>
      <c r="E63" s="7"/>
      <c r="F63" s="7"/>
      <c r="G63" s="7"/>
      <c r="H63" s="7"/>
      <c r="I63" s="81"/>
      <c r="J63" s="24"/>
      <c r="K63" s="7"/>
      <c r="L63" s="78"/>
      <c r="M63" s="78"/>
      <c r="N63" s="78"/>
      <c r="O63" s="78"/>
      <c r="P63" s="78"/>
      <c r="Q63" s="65"/>
    </row>
    <row r="64" spans="1:17" ht="17.45" customHeight="1" x14ac:dyDescent="0.15">
      <c r="A64" s="67"/>
      <c r="B64" s="67"/>
      <c r="C64" s="8">
        <v>59</v>
      </c>
      <c r="D64" s="39" t="s">
        <v>83</v>
      </c>
      <c r="E64" s="7"/>
      <c r="F64" s="7"/>
      <c r="G64" s="7"/>
      <c r="H64" s="7"/>
      <c r="I64" s="81"/>
      <c r="J64" s="24"/>
      <c r="K64" s="7"/>
      <c r="L64" s="78"/>
      <c r="M64" s="78"/>
      <c r="N64" s="78"/>
      <c r="O64" s="78"/>
      <c r="P64" s="78"/>
      <c r="Q64" s="65"/>
    </row>
    <row r="65" spans="1:17" ht="17.45" customHeight="1" x14ac:dyDescent="0.15">
      <c r="A65" s="67"/>
      <c r="B65" s="67"/>
      <c r="C65" s="8">
        <v>60</v>
      </c>
      <c r="D65" s="39" t="s">
        <v>84</v>
      </c>
      <c r="E65" s="7"/>
      <c r="F65" s="7"/>
      <c r="G65" s="7"/>
      <c r="H65" s="7"/>
      <c r="I65" s="81"/>
      <c r="J65" s="24"/>
      <c r="K65" s="7"/>
      <c r="L65" s="78"/>
      <c r="M65" s="78"/>
      <c r="N65" s="78"/>
      <c r="O65" s="78"/>
      <c r="P65" s="78"/>
      <c r="Q65" s="65"/>
    </row>
    <row r="66" spans="1:17" ht="17.45" customHeight="1" x14ac:dyDescent="0.15">
      <c r="A66" s="67"/>
      <c r="B66" s="67"/>
      <c r="C66" s="8">
        <v>61</v>
      </c>
      <c r="D66" s="39" t="s">
        <v>85</v>
      </c>
      <c r="E66" s="7"/>
      <c r="F66" s="7"/>
      <c r="G66" s="7"/>
      <c r="H66" s="7"/>
      <c r="I66" s="81"/>
      <c r="J66" s="24"/>
      <c r="K66" s="7"/>
      <c r="L66" s="78"/>
      <c r="M66" s="78"/>
      <c r="N66" s="78"/>
      <c r="O66" s="78"/>
      <c r="P66" s="78"/>
      <c r="Q66" s="65"/>
    </row>
    <row r="67" spans="1:17" ht="17.45" customHeight="1" x14ac:dyDescent="0.15">
      <c r="A67" s="67"/>
      <c r="B67" s="67"/>
      <c r="C67" s="8">
        <v>62</v>
      </c>
      <c r="D67" s="39" t="s">
        <v>86</v>
      </c>
      <c r="E67" s="7"/>
      <c r="F67" s="7"/>
      <c r="G67" s="7"/>
      <c r="H67" s="7"/>
      <c r="I67" s="81"/>
      <c r="J67" s="24"/>
      <c r="K67" s="7"/>
      <c r="L67" s="78"/>
      <c r="M67" s="78"/>
      <c r="N67" s="78"/>
      <c r="O67" s="78"/>
      <c r="P67" s="78"/>
      <c r="Q67" s="65"/>
    </row>
    <row r="68" spans="1:17" ht="17.45" customHeight="1" x14ac:dyDescent="0.15">
      <c r="A68" s="67"/>
      <c r="B68" s="67"/>
      <c r="C68" s="8">
        <v>63</v>
      </c>
      <c r="D68" s="39" t="s">
        <v>87</v>
      </c>
      <c r="E68" s="7"/>
      <c r="F68" s="7"/>
      <c r="G68" s="7"/>
      <c r="H68" s="7"/>
      <c r="I68" s="81"/>
      <c r="J68" s="24"/>
      <c r="K68" s="7"/>
      <c r="L68" s="78"/>
      <c r="M68" s="78"/>
      <c r="N68" s="78"/>
      <c r="O68" s="78"/>
      <c r="P68" s="78"/>
      <c r="Q68" s="65"/>
    </row>
    <row r="69" spans="1:17" ht="17.45" customHeight="1" x14ac:dyDescent="0.15">
      <c r="A69" s="67"/>
      <c r="B69" s="67"/>
      <c r="C69" s="8">
        <v>64</v>
      </c>
      <c r="D69" s="39" t="s">
        <v>88</v>
      </c>
      <c r="E69" s="7"/>
      <c r="F69" s="7"/>
      <c r="G69" s="7"/>
      <c r="H69" s="7"/>
      <c r="I69" s="81"/>
      <c r="J69" s="24"/>
      <c r="K69" s="7"/>
      <c r="L69" s="78"/>
      <c r="M69" s="78"/>
      <c r="N69" s="78"/>
      <c r="O69" s="78"/>
      <c r="P69" s="78"/>
      <c r="Q69" s="65"/>
    </row>
    <row r="70" spans="1:17" ht="17.45" customHeight="1" x14ac:dyDescent="0.15">
      <c r="A70" s="67"/>
      <c r="B70" s="67"/>
      <c r="C70" s="8">
        <v>65</v>
      </c>
      <c r="D70" s="39" t="s">
        <v>89</v>
      </c>
      <c r="E70" s="7"/>
      <c r="F70" s="7"/>
      <c r="G70" s="7"/>
      <c r="H70" s="7"/>
      <c r="I70" s="81"/>
      <c r="J70" s="24"/>
      <c r="K70" s="7"/>
      <c r="L70" s="78"/>
      <c r="M70" s="78"/>
      <c r="N70" s="78"/>
      <c r="O70" s="78"/>
      <c r="P70" s="78"/>
      <c r="Q70" s="65"/>
    </row>
    <row r="71" spans="1:17" ht="17.45" customHeight="1" x14ac:dyDescent="0.15">
      <c r="A71" s="67"/>
      <c r="B71" s="67"/>
      <c r="C71" s="8">
        <v>66</v>
      </c>
      <c r="D71" s="39" t="s">
        <v>90</v>
      </c>
      <c r="E71" s="7"/>
      <c r="F71" s="7"/>
      <c r="G71" s="7"/>
      <c r="H71" s="7"/>
      <c r="I71" s="81"/>
      <c r="J71" s="24"/>
      <c r="K71" s="7"/>
      <c r="L71" s="78"/>
      <c r="M71" s="78"/>
      <c r="N71" s="78"/>
      <c r="O71" s="78"/>
      <c r="P71" s="78"/>
      <c r="Q71" s="65"/>
    </row>
    <row r="72" spans="1:17" ht="17.45" customHeight="1" x14ac:dyDescent="0.15">
      <c r="A72" s="67"/>
      <c r="B72" s="67"/>
      <c r="C72" s="8">
        <v>67</v>
      </c>
      <c r="D72" s="39" t="s">
        <v>91</v>
      </c>
      <c r="E72" s="7"/>
      <c r="F72" s="7"/>
      <c r="G72" s="7"/>
      <c r="H72" s="7"/>
      <c r="I72" s="81"/>
      <c r="J72" s="24"/>
      <c r="K72" s="7"/>
      <c r="L72" s="78"/>
      <c r="M72" s="78"/>
      <c r="N72" s="78"/>
      <c r="O72" s="78"/>
      <c r="P72" s="78"/>
      <c r="Q72" s="65"/>
    </row>
    <row r="73" spans="1:17" ht="17.45" customHeight="1" x14ac:dyDescent="0.15">
      <c r="A73" s="67"/>
      <c r="B73" s="67"/>
      <c r="C73" s="8">
        <v>68</v>
      </c>
      <c r="D73" s="39" t="s">
        <v>92</v>
      </c>
      <c r="E73" s="7"/>
      <c r="F73" s="7"/>
      <c r="G73" s="7"/>
      <c r="H73" s="7"/>
      <c r="I73" s="81"/>
      <c r="J73" s="24"/>
      <c r="K73" s="7"/>
      <c r="L73" s="78"/>
      <c r="M73" s="78"/>
      <c r="N73" s="78"/>
      <c r="O73" s="78"/>
      <c r="P73" s="78"/>
      <c r="Q73" s="65"/>
    </row>
    <row r="74" spans="1:17" ht="17.45" customHeight="1" x14ac:dyDescent="0.15">
      <c r="A74" s="67"/>
      <c r="B74" s="67"/>
      <c r="C74" s="8">
        <v>69</v>
      </c>
      <c r="D74" s="39" t="s">
        <v>93</v>
      </c>
      <c r="E74" s="7"/>
      <c r="F74" s="7"/>
      <c r="G74" s="7"/>
      <c r="H74" s="7"/>
      <c r="I74" s="81"/>
      <c r="J74" s="24"/>
      <c r="K74" s="7"/>
      <c r="L74" s="78"/>
      <c r="M74" s="78"/>
      <c r="N74" s="78"/>
      <c r="O74" s="78"/>
      <c r="P74" s="78"/>
      <c r="Q74" s="65"/>
    </row>
    <row r="75" spans="1:17" ht="17.45" customHeight="1" x14ac:dyDescent="0.15">
      <c r="A75" s="67"/>
      <c r="B75" s="67"/>
      <c r="C75" s="8">
        <v>70</v>
      </c>
      <c r="D75" s="41" t="s">
        <v>94</v>
      </c>
      <c r="E75" s="7"/>
      <c r="F75" s="7"/>
      <c r="G75" s="7"/>
      <c r="H75" s="7"/>
      <c r="I75" s="81"/>
      <c r="J75" s="24"/>
      <c r="K75" s="7"/>
      <c r="L75" s="78"/>
      <c r="M75" s="78"/>
      <c r="N75" s="78"/>
      <c r="O75" s="78"/>
      <c r="P75" s="78"/>
      <c r="Q75" s="65"/>
    </row>
    <row r="76" spans="1:17" ht="17.45" customHeight="1" x14ac:dyDescent="0.15">
      <c r="A76" s="67"/>
      <c r="B76" s="67"/>
      <c r="C76" s="8">
        <v>71</v>
      </c>
      <c r="D76" s="39" t="s">
        <v>95</v>
      </c>
      <c r="E76" s="7"/>
      <c r="F76" s="7"/>
      <c r="G76" s="7"/>
      <c r="H76" s="7"/>
      <c r="I76" s="81"/>
      <c r="J76" s="24"/>
      <c r="K76" s="7"/>
      <c r="L76" s="78"/>
      <c r="M76" s="78"/>
      <c r="N76" s="78"/>
      <c r="O76" s="78"/>
      <c r="P76" s="78"/>
      <c r="Q76" s="65"/>
    </row>
    <row r="77" spans="1:17" ht="17.45" customHeight="1" x14ac:dyDescent="0.15">
      <c r="A77" s="67"/>
      <c r="B77" s="67"/>
      <c r="C77" s="8">
        <v>72</v>
      </c>
      <c r="D77" s="39" t="s">
        <v>96</v>
      </c>
      <c r="E77" s="7"/>
      <c r="F77" s="7"/>
      <c r="G77" s="7"/>
      <c r="H77" s="7"/>
      <c r="I77" s="81"/>
      <c r="J77" s="24"/>
      <c r="K77" s="7"/>
      <c r="L77" s="78"/>
      <c r="M77" s="78"/>
      <c r="N77" s="78"/>
      <c r="O77" s="78"/>
      <c r="P77" s="78"/>
      <c r="Q77" s="65"/>
    </row>
    <row r="78" spans="1:17" ht="17.45" customHeight="1" x14ac:dyDescent="0.15">
      <c r="A78" s="67"/>
      <c r="B78" s="67"/>
      <c r="C78" s="8">
        <v>73</v>
      </c>
      <c r="D78" s="39" t="s">
        <v>97</v>
      </c>
      <c r="E78" s="7"/>
      <c r="F78" s="7"/>
      <c r="G78" s="7"/>
      <c r="H78" s="7"/>
      <c r="I78" s="81"/>
      <c r="J78" s="24"/>
      <c r="K78" s="7"/>
      <c r="L78" s="78"/>
      <c r="M78" s="78"/>
      <c r="N78" s="78"/>
      <c r="O78" s="78"/>
      <c r="P78" s="78"/>
      <c r="Q78" s="65"/>
    </row>
    <row r="79" spans="1:17" ht="17.45" customHeight="1" x14ac:dyDescent="0.15">
      <c r="A79" s="67"/>
      <c r="B79" s="67"/>
      <c r="C79" s="8">
        <v>74</v>
      </c>
      <c r="D79" s="39" t="s">
        <v>98</v>
      </c>
      <c r="E79" s="7"/>
      <c r="F79" s="7"/>
      <c r="G79" s="7"/>
      <c r="H79" s="7"/>
      <c r="I79" s="81"/>
      <c r="J79" s="24"/>
      <c r="K79" s="7"/>
      <c r="L79" s="78"/>
      <c r="M79" s="78"/>
      <c r="N79" s="78"/>
      <c r="O79" s="78"/>
      <c r="P79" s="78"/>
      <c r="Q79" s="65"/>
    </row>
    <row r="80" spans="1:17" ht="17.45" customHeight="1" x14ac:dyDescent="0.15">
      <c r="A80" s="79"/>
      <c r="B80" s="79"/>
      <c r="C80" s="8">
        <v>75</v>
      </c>
      <c r="D80" s="39" t="s">
        <v>99</v>
      </c>
      <c r="E80" s="8"/>
      <c r="F80" s="8"/>
      <c r="G80" s="8"/>
      <c r="H80" s="8"/>
      <c r="I80" s="81"/>
      <c r="J80" s="38"/>
      <c r="K80" s="8"/>
      <c r="L80" s="78"/>
      <c r="M80" s="78"/>
      <c r="N80" s="78"/>
      <c r="O80" s="78"/>
      <c r="P80" s="78"/>
      <c r="Q80" s="65"/>
    </row>
    <row r="81" spans="1:17" ht="17.45" customHeight="1" x14ac:dyDescent="0.15">
      <c r="A81" s="79"/>
      <c r="B81" s="79"/>
      <c r="C81" s="8">
        <v>76</v>
      </c>
      <c r="D81" s="40" t="s">
        <v>100</v>
      </c>
      <c r="E81" s="8"/>
      <c r="F81" s="8"/>
      <c r="G81" s="8"/>
      <c r="H81" s="8"/>
      <c r="I81" s="81"/>
      <c r="J81" s="38"/>
      <c r="K81" s="8"/>
      <c r="L81" s="78"/>
      <c r="M81" s="78"/>
      <c r="N81" s="78"/>
      <c r="O81" s="78"/>
      <c r="P81" s="78"/>
      <c r="Q81" s="65"/>
    </row>
    <row r="82" spans="1:17" ht="17.45" customHeight="1" x14ac:dyDescent="0.15">
      <c r="A82" s="79"/>
      <c r="B82" s="79"/>
      <c r="C82" s="8">
        <v>77</v>
      </c>
      <c r="D82" s="39" t="s">
        <v>101</v>
      </c>
      <c r="E82" s="8"/>
      <c r="F82" s="8"/>
      <c r="G82" s="8"/>
      <c r="H82" s="8"/>
      <c r="I82" s="81"/>
      <c r="J82" s="38"/>
      <c r="K82" s="8"/>
      <c r="L82" s="78"/>
      <c r="M82" s="78"/>
      <c r="N82" s="78"/>
      <c r="O82" s="78"/>
      <c r="P82" s="78"/>
      <c r="Q82" s="65"/>
    </row>
    <row r="83" spans="1:17" ht="17.45" customHeight="1" x14ac:dyDescent="0.15">
      <c r="A83" s="79"/>
      <c r="B83" s="79"/>
      <c r="C83" s="8">
        <v>78</v>
      </c>
      <c r="D83" s="39" t="s">
        <v>102</v>
      </c>
      <c r="E83" s="8"/>
      <c r="F83" s="8"/>
      <c r="G83" s="8"/>
      <c r="H83" s="8"/>
      <c r="I83" s="81"/>
      <c r="J83" s="38"/>
      <c r="K83" s="8"/>
      <c r="L83" s="78"/>
      <c r="M83" s="78"/>
      <c r="N83" s="78"/>
      <c r="O83" s="78"/>
      <c r="P83" s="78"/>
      <c r="Q83" s="65"/>
    </row>
    <row r="84" spans="1:17" ht="17.45" customHeight="1" x14ac:dyDescent="0.15">
      <c r="A84" s="79"/>
      <c r="B84" s="79"/>
      <c r="C84" s="8">
        <v>79</v>
      </c>
      <c r="D84" s="39" t="s">
        <v>103</v>
      </c>
      <c r="E84" s="8"/>
      <c r="F84" s="8"/>
      <c r="G84" s="8"/>
      <c r="H84" s="8"/>
      <c r="I84" s="81"/>
      <c r="J84" s="38"/>
      <c r="K84" s="8"/>
      <c r="L84" s="78"/>
      <c r="M84" s="78"/>
      <c r="N84" s="78"/>
      <c r="O84" s="78"/>
      <c r="P84" s="78"/>
      <c r="Q84" s="65"/>
    </row>
    <row r="85" spans="1:17" ht="17.45" customHeight="1" x14ac:dyDescent="0.15">
      <c r="A85" s="79"/>
      <c r="B85" s="79"/>
      <c r="C85" s="8">
        <v>80</v>
      </c>
      <c r="D85" s="40" t="s">
        <v>104</v>
      </c>
      <c r="E85" s="8"/>
      <c r="F85" s="8"/>
      <c r="G85" s="8"/>
      <c r="H85" s="8"/>
      <c r="I85" s="81"/>
      <c r="J85" s="38"/>
      <c r="K85" s="8"/>
      <c r="L85" s="78"/>
      <c r="M85" s="78"/>
      <c r="N85" s="78"/>
      <c r="O85" s="78"/>
      <c r="P85" s="78"/>
      <c r="Q85" s="65"/>
    </row>
    <row r="86" spans="1:17" ht="17.45" customHeight="1" x14ac:dyDescent="0.15">
      <c r="A86" s="67"/>
      <c r="B86" s="67"/>
      <c r="C86" s="8">
        <v>81</v>
      </c>
      <c r="D86" s="39" t="s">
        <v>105</v>
      </c>
      <c r="E86" s="7"/>
      <c r="F86" s="7"/>
      <c r="G86" s="7"/>
      <c r="H86" s="7"/>
      <c r="I86" s="81"/>
      <c r="J86" s="24"/>
      <c r="K86" s="7"/>
      <c r="L86" s="78"/>
      <c r="M86" s="78"/>
      <c r="N86" s="78"/>
      <c r="O86" s="78"/>
      <c r="P86" s="78"/>
      <c r="Q86" s="65"/>
    </row>
    <row r="87" spans="1:17" ht="17.45" customHeight="1" x14ac:dyDescent="0.15">
      <c r="A87" s="79"/>
      <c r="B87" s="79"/>
      <c r="C87" s="8">
        <v>82</v>
      </c>
      <c r="D87" s="39" t="s">
        <v>106</v>
      </c>
      <c r="E87" s="8"/>
      <c r="F87" s="8"/>
      <c r="G87" s="8"/>
      <c r="H87" s="8"/>
      <c r="I87" s="81"/>
      <c r="J87" s="38"/>
      <c r="K87" s="8"/>
      <c r="L87" s="78"/>
      <c r="M87" s="78"/>
      <c r="N87" s="78"/>
      <c r="O87" s="78"/>
      <c r="P87" s="78"/>
      <c r="Q87" s="66"/>
    </row>
    <row r="88" spans="1:17" ht="17.45" customHeight="1" x14ac:dyDescent="0.15">
      <c r="A88" s="50" t="s">
        <v>19</v>
      </c>
      <c r="B88" s="50"/>
      <c r="C88" s="50"/>
      <c r="D88" s="51"/>
      <c r="E88" s="7">
        <f>SUM(E6:E87)</f>
        <v>26</v>
      </c>
      <c r="F88" s="7">
        <f>SUM(F6:F87)</f>
        <v>26</v>
      </c>
      <c r="G88" s="7">
        <f>SUM(G6:G87)-SUM(G46:G53)</f>
        <v>24</v>
      </c>
      <c r="H88" s="7">
        <f>SUM(H6:H87)-SUM(H46:H53)</f>
        <v>22</v>
      </c>
      <c r="I88" s="7">
        <f>SUM(I6:I87)-SUM(I46:I53)</f>
        <v>21</v>
      </c>
      <c r="J88" s="7"/>
      <c r="K88" s="7"/>
      <c r="L88" s="7"/>
      <c r="M88" s="7">
        <f>SUM(M6:M87)-SUM(M46:M53)</f>
        <v>2600</v>
      </c>
      <c r="N88" s="7">
        <f>SUM(N6:N87)-SUM(N46:N53)</f>
        <v>1036</v>
      </c>
      <c r="O88" s="7">
        <f>SUM(O6:O87)-SUM(O46:O53)</f>
        <v>1564</v>
      </c>
      <c r="P88" s="7">
        <f>SUM(P6:P87)-SUM(P46:P53)</f>
        <v>136</v>
      </c>
      <c r="Q88" s="3">
        <f>SUM(Q6:Q87)-Q46</f>
        <v>1</v>
      </c>
    </row>
    <row r="89" spans="1:17" ht="17.45" customHeight="1" x14ac:dyDescent="0.15">
      <c r="A89" s="50" t="s">
        <v>25</v>
      </c>
      <c r="B89" s="50"/>
      <c r="C89" s="50"/>
      <c r="D89" s="51"/>
      <c r="E89" s="23"/>
      <c r="F89" s="23"/>
      <c r="G89" s="23"/>
      <c r="H89" s="23"/>
      <c r="I89" s="23"/>
      <c r="J89" s="23"/>
      <c r="K89" s="8"/>
      <c r="L89" s="8"/>
      <c r="M89" s="23"/>
      <c r="N89" s="25">
        <f>N88/M88</f>
        <v>0.39846153846153848</v>
      </c>
      <c r="O89" s="25">
        <f>O88/M88</f>
        <v>0.60153846153846158</v>
      </c>
      <c r="P89" s="23"/>
      <c r="Q89" s="23"/>
    </row>
  </sheetData>
  <mergeCells count="37">
    <mergeCell ref="A88:D88"/>
    <mergeCell ref="B38:B53"/>
    <mergeCell ref="A38:A87"/>
    <mergeCell ref="N3:N5"/>
    <mergeCell ref="O3:O5"/>
    <mergeCell ref="L4:L5"/>
    <mergeCell ref="O54:O87"/>
    <mergeCell ref="P54:P87"/>
    <mergeCell ref="Q54:Q87"/>
    <mergeCell ref="B54:B87"/>
    <mergeCell ref="I54:I87"/>
    <mergeCell ref="L54:L87"/>
    <mergeCell ref="M54:M87"/>
    <mergeCell ref="N54:N87"/>
    <mergeCell ref="Q38:Q45"/>
    <mergeCell ref="Q46:Q53"/>
    <mergeCell ref="K4:K5"/>
    <mergeCell ref="B6:B23"/>
    <mergeCell ref="Q6:Q23"/>
    <mergeCell ref="B34:B37"/>
    <mergeCell ref="Q34:Q37"/>
    <mergeCell ref="A89:D89"/>
    <mergeCell ref="A1:Q1"/>
    <mergeCell ref="A2:Q2"/>
    <mergeCell ref="A3:B5"/>
    <mergeCell ref="B24:B33"/>
    <mergeCell ref="A6:A37"/>
    <mergeCell ref="Q24:Q33"/>
    <mergeCell ref="C3:C5"/>
    <mergeCell ref="D3:D5"/>
    <mergeCell ref="E3:F3"/>
    <mergeCell ref="G3:H3"/>
    <mergeCell ref="I3:J3"/>
    <mergeCell ref="K3:L3"/>
    <mergeCell ref="M3:M5"/>
    <mergeCell ref="P3:P5"/>
    <mergeCell ref="Q3:Q5"/>
  </mergeCells>
  <phoneticPr fontId="5" type="noConversion"/>
  <pageMargins left="0.70866141732283472" right="0.70866141732283472" top="0.59055118110236227" bottom="0.78740157480314965" header="0.51181102362204722" footer="0.51181102362204722"/>
  <pageSetup paperSize="9" orientation="portrait" r:id="rId1"/>
  <headerFooter>
    <oddFooter>&amp;C&amp;10第 &amp;P 页，共 &amp;N 页&amp;R&amp;10&amp;A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322级计算机应用技术专业</vt:lpstr>
      <vt:lpstr>'322级计算机应用技术专业'!Print_Titles</vt:lpstr>
    </vt:vector>
  </TitlesOfParts>
  <Company>广东茂名幼儿师范专科学校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</dc:creator>
  <cp:lastModifiedBy>黄以宝</cp:lastModifiedBy>
  <cp:lastPrinted>2021-01-25T06:27:48Z</cp:lastPrinted>
  <dcterms:created xsi:type="dcterms:W3CDTF">2013-06-13T15:28:00Z</dcterms:created>
  <dcterms:modified xsi:type="dcterms:W3CDTF">2021-11-03T01:30:29Z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