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 tabRatio="795"/>
  </bookViews>
  <sheets>
    <sheet name="320美术（书法方向）" sheetId="264" r:id="rId1"/>
  </sheets>
  <definedNames>
    <definedName name="_xlnm.Print_Titles" localSheetId="0">'320美术（书法方向）'!$3:$5</definedName>
  </definedNames>
  <calcPr calcId="144525"/>
</workbook>
</file>

<file path=xl/sharedStrings.xml><?xml version="1.0" encoding="utf-8"?>
<sst xmlns="http://schemas.openxmlformats.org/spreadsheetml/2006/main" count="155" uniqueCount="100">
  <si>
    <t>广东茂名幼儿师范专科学校美术（书法）专业课程计划表</t>
  </si>
  <si>
    <r>
      <rPr>
        <sz val="10"/>
        <rFont val="宋体"/>
        <charset val="134"/>
      </rPr>
      <t>总学时：</t>
    </r>
    <r>
      <rPr>
        <sz val="10"/>
        <rFont val="Times New Roman"/>
        <charset val="134"/>
      </rPr>
      <t>2794</t>
    </r>
    <r>
      <rPr>
        <sz val="10"/>
        <rFont val="宋体"/>
        <charset val="134"/>
      </rPr>
      <t>，其中理论课学时：</t>
    </r>
    <r>
      <rPr>
        <sz val="10"/>
        <rFont val="Times New Roman"/>
        <charset val="134"/>
      </rPr>
      <t>550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19.7%</t>
    </r>
    <r>
      <rPr>
        <sz val="10"/>
        <rFont val="宋体"/>
        <charset val="134"/>
      </rPr>
      <t>，实践课学时：</t>
    </r>
    <r>
      <rPr>
        <sz val="10"/>
        <rFont val="Times New Roman"/>
        <charset val="134"/>
      </rPr>
      <t>2244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80.3%</t>
    </r>
    <r>
      <rPr>
        <sz val="10"/>
        <rFont val="宋体"/>
        <charset val="134"/>
      </rPr>
      <t>；公共基础课学时：</t>
    </r>
    <r>
      <rPr>
        <sz val="10"/>
        <rFont val="Times New Roman"/>
        <charset val="134"/>
      </rPr>
      <t>630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22.8%</t>
    </r>
    <r>
      <rPr>
        <sz val="10"/>
        <rFont val="宋体"/>
        <charset val="134"/>
      </rPr>
      <t>，专业（技能）课学时：</t>
    </r>
    <r>
      <rPr>
        <sz val="10"/>
        <rFont val="Times New Roman"/>
        <charset val="134"/>
      </rPr>
      <t>2134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77.2%</t>
    </r>
    <r>
      <rPr>
        <sz val="10"/>
        <rFont val="宋体"/>
        <charset val="134"/>
      </rPr>
      <t>；必修课学时：</t>
    </r>
    <r>
      <rPr>
        <sz val="10"/>
        <rFont val="Times New Roman"/>
        <charset val="134"/>
      </rPr>
      <t>2156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78.0%</t>
    </r>
    <r>
      <rPr>
        <sz val="10"/>
        <rFont val="宋体"/>
        <charset val="134"/>
      </rPr>
      <t>，选修课学时：</t>
    </r>
    <r>
      <rPr>
        <sz val="10"/>
        <rFont val="Times New Roman"/>
        <charset val="134"/>
      </rPr>
      <t>608</t>
    </r>
    <r>
      <rPr>
        <sz val="10"/>
        <rFont val="宋体"/>
        <charset val="134"/>
      </rPr>
      <t>，占</t>
    </r>
    <r>
      <rPr>
        <sz val="10"/>
        <rFont val="Times New Roman"/>
        <charset val="134"/>
      </rPr>
      <t>22.0%</t>
    </r>
    <r>
      <rPr>
        <sz val="10"/>
        <rFont val="宋体"/>
        <charset val="134"/>
      </rPr>
      <t>。</t>
    </r>
    <r>
      <rPr>
        <sz val="10"/>
        <rFont val="Times New Roman"/>
        <charset val="134"/>
      </rPr>
      <t>[</t>
    </r>
    <r>
      <rPr>
        <sz val="10"/>
        <rFont val="宋体"/>
        <charset val="134"/>
      </rPr>
      <t>三年制　</t>
    </r>
    <r>
      <rPr>
        <sz val="10"/>
        <rFont val="Times New Roman"/>
        <charset val="134"/>
      </rPr>
      <t>2020</t>
    </r>
    <r>
      <rPr>
        <sz val="10"/>
        <rFont val="宋体"/>
        <charset val="134"/>
      </rPr>
      <t>版　</t>
    </r>
    <r>
      <rPr>
        <sz val="10"/>
        <rFont val="Times New Roman"/>
        <charset val="134"/>
      </rPr>
      <t>2020-07-16]</t>
    </r>
  </si>
  <si>
    <t>课程类别</t>
  </si>
  <si>
    <t>编号</t>
  </si>
  <si>
    <t>课程名称</t>
  </si>
  <si>
    <t>第一学年</t>
  </si>
  <si>
    <t>第二学年</t>
  </si>
  <si>
    <t>第三学年</t>
  </si>
  <si>
    <t>考核</t>
  </si>
  <si>
    <t>学时数</t>
  </si>
  <si>
    <t>理论学时</t>
  </si>
  <si>
    <t>实践学时</t>
  </si>
  <si>
    <t>学分数</t>
  </si>
  <si>
    <t>学时分配比例</t>
  </si>
  <si>
    <t>理论课实践课比例</t>
  </si>
  <si>
    <t>考试</t>
  </si>
  <si>
    <t>考查</t>
  </si>
  <si>
    <t>20周</t>
  </si>
  <si>
    <r>
      <rPr>
        <sz val="9"/>
        <rFont val="Times New Roman"/>
        <charset val="134"/>
      </rPr>
      <t>20</t>
    </r>
    <r>
      <rPr>
        <sz val="9"/>
        <rFont val="宋体"/>
        <charset val="134"/>
      </rPr>
      <t>周</t>
    </r>
  </si>
  <si>
    <t>理论课</t>
  </si>
  <si>
    <t>必修课</t>
  </si>
  <si>
    <t>公共基础课</t>
  </si>
  <si>
    <r>
      <rPr>
        <sz val="9"/>
        <rFont val="宋体"/>
        <charset val="134"/>
      </rPr>
      <t>思想道德修养与法律基础</t>
    </r>
  </si>
  <si>
    <r>
      <rPr>
        <sz val="9"/>
        <rFont val="宋体"/>
        <charset val="134"/>
      </rPr>
      <t>√</t>
    </r>
  </si>
  <si>
    <r>
      <rPr>
        <sz val="9"/>
        <rFont val="宋体"/>
        <charset val="134"/>
      </rPr>
      <t>毛泽东思想和中国特色社会主义理论体系概论</t>
    </r>
  </si>
  <si>
    <r>
      <rPr>
        <sz val="9"/>
        <rFont val="宋体"/>
        <charset val="134"/>
      </rPr>
      <t>大学英语</t>
    </r>
  </si>
  <si>
    <t>大学语文</t>
  </si>
  <si>
    <r>
      <rPr>
        <sz val="9"/>
        <rFont val="宋体"/>
        <charset val="134"/>
      </rPr>
      <t>心理健康教育</t>
    </r>
  </si>
  <si>
    <t>4H</t>
  </si>
  <si>
    <r>
      <rPr>
        <sz val="9"/>
        <rFont val="宋体"/>
        <charset val="134"/>
      </rPr>
      <t>形势与政策</t>
    </r>
  </si>
  <si>
    <t>6H</t>
  </si>
  <si>
    <r>
      <rPr>
        <sz val="8"/>
        <rFont val="宋体"/>
        <charset val="134"/>
      </rPr>
      <t>大学生职业生涯设计与就业指导</t>
    </r>
  </si>
  <si>
    <t>中华优秀传统文化</t>
  </si>
  <si>
    <t>2H</t>
  </si>
  <si>
    <t>国家安全教育</t>
  </si>
  <si>
    <t>大学生创新创业教育</t>
  </si>
  <si>
    <t>专业（技能）课</t>
  </si>
  <si>
    <t>中国书法史</t>
  </si>
  <si>
    <t>书画欣赏</t>
  </si>
  <si>
    <t>实践课</t>
  </si>
  <si>
    <r>
      <rPr>
        <sz val="9"/>
        <rFont val="宋体"/>
        <charset val="134"/>
      </rPr>
      <t>体育与健康</t>
    </r>
  </si>
  <si>
    <r>
      <rPr>
        <sz val="9"/>
        <rFont val="宋体"/>
        <charset val="134"/>
      </rPr>
      <t>计算机应用基础</t>
    </r>
  </si>
  <si>
    <r>
      <rPr>
        <sz val="9"/>
        <rFont val="宋体"/>
        <charset val="134"/>
      </rPr>
      <t>入学教育与军事训练</t>
    </r>
  </si>
  <si>
    <t>2W</t>
  </si>
  <si>
    <r>
      <rPr>
        <sz val="9"/>
        <rFont val="宋体"/>
        <charset val="134"/>
      </rPr>
      <t>劳动教育</t>
    </r>
  </si>
  <si>
    <t>大学音乐</t>
  </si>
  <si>
    <t>专业技能课</t>
  </si>
  <si>
    <t>篆书</t>
  </si>
  <si>
    <t>隶书</t>
  </si>
  <si>
    <t>楷书</t>
  </si>
  <si>
    <t>篆刻</t>
  </si>
  <si>
    <t>行草</t>
  </si>
  <si>
    <t>创作实践</t>
  </si>
  <si>
    <t>中国画</t>
  </si>
  <si>
    <t>分方向专业专修课</t>
  </si>
  <si>
    <t>书法与篆刻</t>
  </si>
  <si>
    <t>国画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</si>
  <si>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三字两语一画</t>
    </r>
    <r>
      <rPr>
        <sz val="9"/>
        <rFont val="Times New Roman"/>
        <charset val="134"/>
      </rPr>
      <t>”</t>
    </r>
    <r>
      <rPr>
        <sz val="9"/>
        <rFont val="宋体"/>
        <charset val="134"/>
      </rPr>
      <t>天天练</t>
    </r>
  </si>
  <si>
    <r>
      <rPr>
        <sz val="9"/>
        <rFont val="宋体"/>
        <charset val="134"/>
      </rPr>
      <t>自练</t>
    </r>
  </si>
  <si>
    <t>认知实习</t>
  </si>
  <si>
    <t>1W</t>
  </si>
  <si>
    <t>顶岗实习</t>
  </si>
  <si>
    <t>14W</t>
  </si>
  <si>
    <r>
      <rPr>
        <sz val="9"/>
        <rFont val="宋体"/>
        <charset val="134"/>
      </rPr>
      <t>毕业论文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毕业设计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毕业创作</t>
    </r>
  </si>
  <si>
    <t>4W</t>
  </si>
  <si>
    <r>
      <rPr>
        <sz val="9"/>
        <rFont val="宋体"/>
        <charset val="134"/>
      </rPr>
      <t>毕业教育</t>
    </r>
  </si>
  <si>
    <t>选修课</t>
  </si>
  <si>
    <t>专业选修课</t>
  </si>
  <si>
    <t>美术基础技能教学训练</t>
  </si>
  <si>
    <t>公共基础选修课</t>
  </si>
  <si>
    <r>
      <rPr>
        <sz val="8"/>
        <rFont val="宋体"/>
        <charset val="134"/>
      </rPr>
      <t>中国古典四大名著导读</t>
    </r>
    <r>
      <rPr>
        <sz val="8"/>
        <rFont val="Times New Roman"/>
        <charset val="134"/>
      </rPr>
      <t>(</t>
    </r>
    <r>
      <rPr>
        <sz val="8"/>
        <rFont val="宋体"/>
        <charset val="134"/>
      </rPr>
      <t>二年级</t>
    </r>
    <r>
      <rPr>
        <sz val="8"/>
        <rFont val="Times New Roman"/>
        <charset val="134"/>
      </rPr>
      <t>)</t>
    </r>
  </si>
  <si>
    <r>
      <rPr>
        <sz val="9"/>
        <rFont val="宋体"/>
        <charset val="134"/>
      </rPr>
      <t>中华经典选读</t>
    </r>
  </si>
  <si>
    <r>
      <rPr>
        <sz val="8"/>
        <rFont val="宋体"/>
        <charset val="134"/>
      </rPr>
      <t>篮球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排球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足球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羽毛球</t>
    </r>
    <r>
      <rPr>
        <sz val="8"/>
        <rFont val="Times New Roman"/>
        <charset val="134"/>
      </rPr>
      <t>/</t>
    </r>
    <r>
      <rPr>
        <sz val="8"/>
        <rFont val="宋体"/>
        <charset val="134"/>
      </rPr>
      <t>乒乓球</t>
    </r>
  </si>
  <si>
    <r>
      <rPr>
        <sz val="9"/>
        <rFont val="宋体"/>
        <charset val="134"/>
      </rPr>
      <t>武术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健美操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篮球裁判</t>
    </r>
  </si>
  <si>
    <r>
      <rPr>
        <sz val="9"/>
        <rFont val="宋体"/>
        <charset val="134"/>
      </rPr>
      <t>健康教育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生物</t>
    </r>
  </si>
  <si>
    <r>
      <rPr>
        <sz val="9"/>
        <rFont val="宋体"/>
        <charset val="134"/>
      </rPr>
      <t>钢琴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电子琴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民乐</t>
    </r>
  </si>
  <si>
    <r>
      <rPr>
        <sz val="9"/>
        <rFont val="宋体"/>
        <charset val="134"/>
      </rPr>
      <t>声乐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仪仗队</t>
    </r>
  </si>
  <si>
    <r>
      <rPr>
        <sz val="9"/>
        <rFont val="宋体"/>
        <charset val="134"/>
      </rPr>
      <t>毛笔字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粉笔字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钢笔字</t>
    </r>
  </si>
  <si>
    <r>
      <rPr>
        <sz val="9"/>
        <rFont val="宋体"/>
        <charset val="134"/>
      </rPr>
      <t>手工制作实训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漫画</t>
    </r>
  </si>
  <si>
    <r>
      <rPr>
        <sz val="9"/>
        <rFont val="宋体"/>
        <charset val="134"/>
      </rPr>
      <t>板书与简笔画训练</t>
    </r>
  </si>
  <si>
    <r>
      <rPr>
        <sz val="9"/>
        <rFont val="宋体"/>
        <charset val="134"/>
      </rPr>
      <t>普通话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唐诗鉴赏</t>
    </r>
  </si>
  <si>
    <r>
      <rPr>
        <sz val="9"/>
        <rFont val="宋体"/>
        <charset val="134"/>
      </rPr>
      <t>应用文写作训练</t>
    </r>
  </si>
  <si>
    <r>
      <rPr>
        <sz val="9"/>
        <rFont val="宋体"/>
        <charset val="134"/>
      </rPr>
      <t>口才与演讲</t>
    </r>
  </si>
  <si>
    <r>
      <rPr>
        <sz val="9"/>
        <rFont val="宋体"/>
        <charset val="134"/>
      </rPr>
      <t>大学生礼仪</t>
    </r>
  </si>
  <si>
    <r>
      <rPr>
        <sz val="9"/>
        <rFont val="宋体"/>
        <charset val="134"/>
      </rPr>
      <t>全国计算机等级考试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一级</t>
    </r>
    <r>
      <rPr>
        <sz val="9"/>
        <rFont val="Times New Roman"/>
        <charset val="134"/>
      </rPr>
      <t>)</t>
    </r>
  </si>
  <si>
    <r>
      <rPr>
        <sz val="9"/>
        <rFont val="宋体"/>
        <charset val="134"/>
      </rPr>
      <t>图像设计与处理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网页制作</t>
    </r>
  </si>
  <si>
    <r>
      <rPr>
        <sz val="9"/>
        <rFont val="宋体"/>
        <charset val="134"/>
      </rPr>
      <t>英语四级考试辅导</t>
    </r>
  </si>
  <si>
    <r>
      <rPr>
        <sz val="9"/>
        <rFont val="宋体"/>
        <charset val="134"/>
      </rPr>
      <t>英语四级听力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英语口语</t>
    </r>
  </si>
  <si>
    <r>
      <rPr>
        <sz val="9"/>
        <rFont val="宋体"/>
        <charset val="134"/>
      </rPr>
      <t>英语六级考试辅导</t>
    </r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</si>
  <si>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(2)</t>
    </r>
  </si>
  <si>
    <r>
      <rPr>
        <sz val="9"/>
        <rFont val="宋体"/>
        <charset val="134"/>
      </rPr>
      <t>教育法规学习</t>
    </r>
  </si>
  <si>
    <r>
      <rPr>
        <sz val="9"/>
        <rFont val="宋体"/>
        <charset val="134"/>
      </rPr>
      <t>课程资源开发与课题研究</t>
    </r>
  </si>
  <si>
    <r>
      <rPr>
        <sz val="9"/>
        <rFont val="宋体"/>
        <charset val="134"/>
      </rPr>
      <t>科学教育实训</t>
    </r>
  </si>
  <si>
    <r>
      <rPr>
        <sz val="9"/>
        <rFont val="宋体"/>
        <charset val="134"/>
      </rPr>
      <t>儿童形体舞蹈训练</t>
    </r>
  </si>
  <si>
    <r>
      <rPr>
        <sz val="9"/>
        <rFont val="宋体"/>
        <charset val="134"/>
      </rPr>
      <t>儿童律动与体操训练</t>
    </r>
  </si>
  <si>
    <r>
      <rPr>
        <sz val="9"/>
        <rFont val="宋体"/>
        <charset val="134"/>
      </rPr>
      <t>小学综合活动设计训练</t>
    </r>
  </si>
  <si>
    <r>
      <rPr>
        <sz val="9"/>
        <rFont val="宋体"/>
        <charset val="134"/>
      </rPr>
      <t>儿童心理健康教育实训</t>
    </r>
  </si>
  <si>
    <r>
      <rPr>
        <sz val="9"/>
        <rFont val="宋体"/>
        <charset val="134"/>
      </rPr>
      <t>中华民俗文化概论</t>
    </r>
  </si>
  <si>
    <t>合计</t>
  </si>
  <si>
    <t>理论课学时、实践课学时占比例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</si>
</sst>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36">
    <font>
      <sz val="12"/>
      <name val="宋体"/>
      <charset val="134"/>
    </font>
    <font>
      <sz val="16"/>
      <name val="方正小标宋简体"/>
      <charset val="134"/>
    </font>
    <font>
      <sz val="16"/>
      <color rgb="FFFF0000"/>
      <name val="方正小标宋简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9"/>
      <name val="黑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7"/>
      <name val="黑体"/>
      <charset val="134"/>
    </font>
    <font>
      <sz val="9"/>
      <name val="宋体"/>
      <charset val="134"/>
    </font>
    <font>
      <sz val="9"/>
      <color rgb="FFFF0000"/>
      <name val="Times New Roman"/>
      <charset val="134"/>
    </font>
    <font>
      <sz val="6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8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19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6" borderId="8" applyNumberFormat="0" applyFont="0" applyAlignment="0" applyProtection="0">
      <alignment vertical="center"/>
    </xf>
    <xf numFmtId="0" fontId="13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3" borderId="11" applyNumberFormat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31" fillId="31" borderId="1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/>
    <xf numFmtId="0" fontId="14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protection locked="0"/>
    </xf>
    <xf numFmtId="0" fontId="14" fillId="30" borderId="0" applyNumberFormat="0" applyBorder="0" applyAlignment="0" applyProtection="0">
      <alignment vertical="center"/>
    </xf>
    <xf numFmtId="0" fontId="0" fillId="0" borderId="0" applyBorder="0">
      <protection locked="0"/>
    </xf>
    <xf numFmtId="0" fontId="17" fillId="28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protection locked="0"/>
    </xf>
    <xf numFmtId="0" fontId="0" fillId="0" borderId="0">
      <alignment vertical="center"/>
    </xf>
    <xf numFmtId="0" fontId="13" fillId="0" borderId="0">
      <alignment vertical="center"/>
    </xf>
    <xf numFmtId="0" fontId="0" fillId="0" borderId="0" applyBorder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34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58">
      <alignment vertical="center"/>
    </xf>
    <xf numFmtId="0" fontId="0" fillId="0" borderId="0" xfId="58" applyAlignment="1">
      <alignment horizontal="center" vertical="center"/>
    </xf>
    <xf numFmtId="0" fontId="1" fillId="0" borderId="0" xfId="58" applyFont="1" applyAlignment="1">
      <alignment horizontal="center" vertical="center"/>
    </xf>
    <xf numFmtId="0" fontId="2" fillId="0" borderId="0" xfId="58" applyFont="1" applyAlignment="1">
      <alignment horizontal="center" vertical="center"/>
    </xf>
    <xf numFmtId="0" fontId="3" fillId="0" borderId="1" xfId="58" applyFont="1" applyBorder="1" applyAlignment="1">
      <alignment horizontal="left" vertical="center" wrapText="1"/>
    </xf>
    <xf numFmtId="0" fontId="4" fillId="0" borderId="1" xfId="58" applyFont="1" applyBorder="1" applyAlignment="1">
      <alignment horizontal="left" vertical="center" wrapText="1"/>
    </xf>
    <xf numFmtId="0" fontId="5" fillId="0" borderId="1" xfId="58" applyFont="1" applyBorder="1" applyAlignment="1">
      <alignment horizontal="left" vertical="center" wrapText="1"/>
    </xf>
    <xf numFmtId="0" fontId="6" fillId="0" borderId="2" xfId="58" applyFont="1" applyBorder="1" applyAlignment="1">
      <alignment horizontal="center" vertical="center" wrapText="1"/>
    </xf>
    <xf numFmtId="0" fontId="6" fillId="0" borderId="2" xfId="58" applyFont="1" applyBorder="1" applyAlignment="1">
      <alignment horizontal="center" vertical="center"/>
    </xf>
    <xf numFmtId="0" fontId="6" fillId="0" borderId="2" xfId="58" applyFont="1" applyBorder="1" applyAlignment="1">
      <alignment horizontal="center" vertical="center" textRotation="255"/>
    </xf>
    <xf numFmtId="0" fontId="7" fillId="0" borderId="2" xfId="58" applyFont="1" applyBorder="1" applyAlignment="1">
      <alignment horizontal="center" vertical="center" wrapText="1"/>
    </xf>
    <xf numFmtId="0" fontId="7" fillId="0" borderId="2" xfId="58" applyFont="1" applyBorder="1" applyAlignment="1">
      <alignment horizontal="center" vertical="center"/>
    </xf>
    <xf numFmtId="0" fontId="7" fillId="0" borderId="2" xfId="65" applyFont="1" applyBorder="1" applyAlignment="1">
      <alignment horizontal="left" vertical="center"/>
    </xf>
    <xf numFmtId="0" fontId="7" fillId="0" borderId="2" xfId="66" applyFont="1" applyBorder="1" applyAlignment="1">
      <alignment horizontal="center" vertical="center"/>
    </xf>
    <xf numFmtId="0" fontId="6" fillId="0" borderId="2" xfId="58" applyFont="1" applyBorder="1" applyAlignment="1"/>
    <xf numFmtId="0" fontId="7" fillId="0" borderId="2" xfId="58" applyFont="1" applyBorder="1" applyAlignment="1">
      <alignment horizontal="left" vertical="center" wrapText="1"/>
    </xf>
    <xf numFmtId="0" fontId="7" fillId="0" borderId="2" xfId="58" applyFont="1" applyBorder="1" applyAlignment="1">
      <alignment horizontal="left" vertical="center"/>
    </xf>
    <xf numFmtId="0" fontId="8" fillId="0" borderId="2" xfId="58" applyFont="1" applyBorder="1" applyAlignment="1">
      <alignment horizontal="left" vertical="center"/>
    </xf>
    <xf numFmtId="0" fontId="3" fillId="0" borderId="2" xfId="58" applyFont="1" applyBorder="1" applyAlignment="1">
      <alignment horizontal="left" vertical="center"/>
    </xf>
    <xf numFmtId="0" fontId="9" fillId="0" borderId="2" xfId="58" applyFont="1" applyBorder="1" applyAlignment="1">
      <alignment horizontal="center" vertical="center" textRotation="255"/>
    </xf>
    <xf numFmtId="0" fontId="7" fillId="0" borderId="2" xfId="66" applyFont="1" applyBorder="1" applyAlignment="1">
      <alignment vertical="center"/>
    </xf>
    <xf numFmtId="0" fontId="9" fillId="0" borderId="2" xfId="58" applyFont="1" applyBorder="1" applyAlignment="1"/>
    <xf numFmtId="0" fontId="7" fillId="0" borderId="2" xfId="63" applyFont="1" applyBorder="1" applyAlignment="1">
      <alignment vertical="center"/>
    </xf>
    <xf numFmtId="0" fontId="7" fillId="0" borderId="2" xfId="63" applyFont="1" applyBorder="1" applyAlignment="1">
      <alignment horizontal="center" vertical="center"/>
    </xf>
    <xf numFmtId="0" fontId="7" fillId="0" borderId="2" xfId="58" applyFont="1" applyBorder="1">
      <alignment vertical="center"/>
    </xf>
    <xf numFmtId="0" fontId="10" fillId="0" borderId="2" xfId="63" applyFont="1" applyBorder="1" applyAlignment="1">
      <alignment vertical="center"/>
    </xf>
    <xf numFmtId="0" fontId="6" fillId="0" borderId="2" xfId="58" applyFont="1" applyBorder="1" applyAlignment="1">
      <alignment horizontal="center" vertical="center" textRotation="255" wrapText="1"/>
    </xf>
    <xf numFmtId="0" fontId="11" fillId="0" borderId="2" xfId="66" applyFont="1" applyBorder="1" applyAlignment="1">
      <alignment horizontal="center" vertical="center"/>
    </xf>
    <xf numFmtId="0" fontId="10" fillId="0" borderId="2" xfId="58" applyFont="1" applyBorder="1">
      <alignment vertical="center"/>
    </xf>
    <xf numFmtId="0" fontId="6" fillId="0" borderId="2" xfId="58" applyFont="1" applyBorder="1" applyAlignment="1">
      <alignment vertical="center" textRotation="255" wrapText="1"/>
    </xf>
    <xf numFmtId="0" fontId="10" fillId="0" borderId="2" xfId="66" applyFont="1" applyBorder="1" applyAlignment="1">
      <alignment vertical="center"/>
    </xf>
    <xf numFmtId="0" fontId="8" fillId="0" borderId="2" xfId="66" applyFont="1" applyBorder="1" applyAlignment="1">
      <alignment vertical="center"/>
    </xf>
    <xf numFmtId="0" fontId="7" fillId="0" borderId="2" xfId="66" applyFont="1" applyBorder="1" applyAlignment="1">
      <alignment horizontal="center" vertical="center" wrapText="1"/>
    </xf>
    <xf numFmtId="0" fontId="7" fillId="0" borderId="2" xfId="64" applyFont="1" applyBorder="1" applyAlignment="1">
      <alignment horizontal="center" vertical="center" wrapText="1"/>
    </xf>
    <xf numFmtId="0" fontId="7" fillId="0" borderId="2" xfId="58" applyFont="1" applyBorder="1" applyAlignment="1">
      <alignment vertical="center" wrapText="1"/>
    </xf>
    <xf numFmtId="176" fontId="7" fillId="0" borderId="2" xfId="58" applyNumberFormat="1" applyFont="1" applyBorder="1" applyAlignment="1">
      <alignment horizontal="center" vertical="center" textRotation="180"/>
    </xf>
    <xf numFmtId="176" fontId="7" fillId="0" borderId="3" xfId="58" applyNumberFormat="1" applyFont="1" applyBorder="1" applyAlignment="1">
      <alignment horizontal="center" vertical="center" textRotation="180"/>
    </xf>
    <xf numFmtId="176" fontId="7" fillId="0" borderId="4" xfId="58" applyNumberFormat="1" applyFont="1" applyBorder="1" applyAlignment="1">
      <alignment horizontal="center" vertical="center" textRotation="180"/>
    </xf>
    <xf numFmtId="176" fontId="7" fillId="0" borderId="5" xfId="58" applyNumberFormat="1" applyFont="1" applyBorder="1" applyAlignment="1">
      <alignment horizontal="center" vertical="center" textRotation="180"/>
    </xf>
    <xf numFmtId="0" fontId="7" fillId="0" borderId="2" xfId="36" applyFont="1" applyBorder="1" applyAlignment="1">
      <alignment vertical="center"/>
    </xf>
    <xf numFmtId="0" fontId="4" fillId="0" borderId="2" xfId="58" applyFont="1" applyBorder="1">
      <alignment vertical="center"/>
    </xf>
    <xf numFmtId="0" fontId="4" fillId="0" borderId="2" xfId="58" applyFont="1" applyBorder="1" applyAlignment="1">
      <alignment horizontal="center" vertical="center"/>
    </xf>
    <xf numFmtId="176" fontId="7" fillId="0" borderId="2" xfId="11" applyNumberFormat="1" applyFont="1" applyFill="1" applyBorder="1" applyAlignment="1">
      <alignment horizontal="center" vertical="center"/>
    </xf>
    <xf numFmtId="176" fontId="12" fillId="0" borderId="2" xfId="58" applyNumberFormat="1" applyFont="1" applyBorder="1" applyAlignment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强调文字颜色 1" xfId="35" builtinId="29"/>
    <cellStyle name="常规_311级课程设置 2" xfId="36"/>
    <cellStyle name="20% - 强调文字颜色 5" xfId="37" builtinId="46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常规 2 3 2" xfId="54"/>
    <cellStyle name="60% - 强调文字颜色 6" xfId="55" builtinId="52"/>
    <cellStyle name="百分比 3" xfId="56"/>
    <cellStyle name="差_经管系课程计划表【修订版】_林科修改2稿" xfId="57"/>
    <cellStyle name="常规 2" xfId="58"/>
    <cellStyle name="常规 2 4" xfId="59"/>
    <cellStyle name="常规 3" xfId="60"/>
    <cellStyle name="常规 4" xfId="61"/>
    <cellStyle name="常规 5" xfId="62"/>
    <cellStyle name="常规_Sheet1" xfId="63"/>
    <cellStyle name="常规_音乐系专业教学计划_2013-07-13" xfId="64"/>
    <cellStyle name="常规_英语专业教学计划2009.9月" xfId="65"/>
    <cellStyle name="常规_中文系课程设置表" xfId="66"/>
    <cellStyle name="好_经管系课程计划表【修订版】_林科修改2稿" xfId="6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6"/>
  <sheetViews>
    <sheetView tabSelected="1" workbookViewId="0">
      <pane xSplit="3" ySplit="5" topLeftCell="D15" activePane="bottomRight" state="frozen"/>
      <selection/>
      <selection pane="topRight"/>
      <selection pane="bottomLeft"/>
      <selection pane="bottomRight" activeCell="G31" sqref="F25 F26 G27 F31 G31"/>
    </sheetView>
  </sheetViews>
  <sheetFormatPr defaultColWidth="9" defaultRowHeight="14.25"/>
  <cols>
    <col min="1" max="4" width="3.125" style="1" customWidth="1"/>
    <col min="5" max="5" width="20.375" style="1" customWidth="1"/>
    <col min="6" max="11" width="4.375" style="1" customWidth="1"/>
    <col min="12" max="13" width="3.375" style="2" customWidth="1"/>
    <col min="14" max="17" width="4.625" style="1" customWidth="1"/>
    <col min="18" max="19" width="4.125" style="1" customWidth="1"/>
    <col min="20" max="16384" width="9" style="1"/>
  </cols>
  <sheetData>
    <row r="1" ht="30" customHeight="1" spans="1:19">
      <c r="A1" s="3" t="s">
        <v>0</v>
      </c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6.25" customHeight="1" spans="1:19">
      <c r="A2" s="5" t="s">
        <v>1</v>
      </c>
      <c r="B2" s="6"/>
      <c r="C2" s="6"/>
      <c r="D2" s="6"/>
      <c r="E2" s="6"/>
      <c r="F2" s="6"/>
      <c r="G2" s="7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18" customHeight="1" spans="1:19">
      <c r="A3" s="8" t="s">
        <v>2</v>
      </c>
      <c r="B3" s="8"/>
      <c r="C3" s="9"/>
      <c r="D3" s="10" t="s">
        <v>3</v>
      </c>
      <c r="E3" s="8" t="s">
        <v>4</v>
      </c>
      <c r="F3" s="9" t="s">
        <v>5</v>
      </c>
      <c r="G3" s="9"/>
      <c r="H3" s="9" t="s">
        <v>6</v>
      </c>
      <c r="I3" s="9"/>
      <c r="J3" s="9" t="s">
        <v>7</v>
      </c>
      <c r="K3" s="9"/>
      <c r="L3" s="9" t="s">
        <v>8</v>
      </c>
      <c r="M3" s="9"/>
      <c r="N3" s="10" t="s">
        <v>9</v>
      </c>
      <c r="O3" s="10" t="s">
        <v>10</v>
      </c>
      <c r="P3" s="10" t="s">
        <v>11</v>
      </c>
      <c r="Q3" s="10" t="s">
        <v>12</v>
      </c>
      <c r="R3" s="8" t="s">
        <v>13</v>
      </c>
      <c r="S3" s="8" t="s">
        <v>14</v>
      </c>
    </row>
    <row r="4" ht="18" customHeight="1" spans="1:19">
      <c r="A4" s="9"/>
      <c r="B4" s="9"/>
      <c r="C4" s="9"/>
      <c r="D4" s="10"/>
      <c r="E4" s="8"/>
      <c r="F4" s="11">
        <v>1</v>
      </c>
      <c r="G4" s="11">
        <v>2</v>
      </c>
      <c r="H4" s="11">
        <v>3</v>
      </c>
      <c r="I4" s="11">
        <v>4</v>
      </c>
      <c r="J4" s="11">
        <v>5</v>
      </c>
      <c r="K4" s="11">
        <v>6</v>
      </c>
      <c r="L4" s="8" t="s">
        <v>15</v>
      </c>
      <c r="M4" s="8" t="s">
        <v>16</v>
      </c>
      <c r="N4" s="10"/>
      <c r="O4" s="10"/>
      <c r="P4" s="10"/>
      <c r="Q4" s="10"/>
      <c r="R4" s="8"/>
      <c r="S4" s="8"/>
    </row>
    <row r="5" ht="18" customHeight="1" spans="1:19">
      <c r="A5" s="9"/>
      <c r="B5" s="9"/>
      <c r="C5" s="9"/>
      <c r="D5" s="10"/>
      <c r="E5" s="8"/>
      <c r="F5" s="12" t="s">
        <v>17</v>
      </c>
      <c r="G5" s="12" t="s">
        <v>17</v>
      </c>
      <c r="H5" s="12" t="s">
        <v>17</v>
      </c>
      <c r="I5" s="12" t="s">
        <v>17</v>
      </c>
      <c r="J5" s="12" t="s">
        <v>17</v>
      </c>
      <c r="K5" s="12" t="s">
        <v>18</v>
      </c>
      <c r="L5" s="8"/>
      <c r="M5" s="8"/>
      <c r="N5" s="10"/>
      <c r="O5" s="10"/>
      <c r="P5" s="10"/>
      <c r="Q5" s="10"/>
      <c r="R5" s="8"/>
      <c r="S5" s="8"/>
    </row>
    <row r="6" ht="17.1" customHeight="1" spans="1:19">
      <c r="A6" s="10" t="s">
        <v>19</v>
      </c>
      <c r="B6" s="10" t="s">
        <v>20</v>
      </c>
      <c r="C6" s="10" t="s">
        <v>21</v>
      </c>
      <c r="D6" s="12">
        <v>1</v>
      </c>
      <c r="E6" s="13" t="s">
        <v>22</v>
      </c>
      <c r="F6" s="14">
        <v>2</v>
      </c>
      <c r="G6" s="14">
        <v>2</v>
      </c>
      <c r="H6" s="12"/>
      <c r="I6" s="12"/>
      <c r="J6" s="12"/>
      <c r="K6" s="12"/>
      <c r="L6" s="33" t="s">
        <v>23</v>
      </c>
      <c r="M6" s="33"/>
      <c r="N6" s="12">
        <f t="shared" ref="N6:N9" si="0">F6*16+G6*16+H6*16+I6*16+J6*16+K6*16</f>
        <v>64</v>
      </c>
      <c r="O6" s="12">
        <v>48</v>
      </c>
      <c r="P6" s="12">
        <f t="shared" ref="P6:P11" si="1">N6-O6</f>
        <v>16</v>
      </c>
      <c r="Q6" s="12">
        <f t="shared" ref="Q6:Q11" si="2">INT(N6/16)+IF(MOD(N6,16)&gt;9,1,0)</f>
        <v>4</v>
      </c>
      <c r="R6" s="36">
        <f>SUM(N6:N15)/(SUM(N6:N74))</f>
        <v>0.122405153901217</v>
      </c>
      <c r="S6" s="36">
        <f>SUM(N6:N19)/(SUM(N6:N74))</f>
        <v>0.168217609162491</v>
      </c>
    </row>
    <row r="7" ht="17.1" customHeight="1" spans="1:19">
      <c r="A7" s="10"/>
      <c r="B7" s="10"/>
      <c r="C7" s="15"/>
      <c r="D7" s="12">
        <v>2</v>
      </c>
      <c r="E7" s="16" t="s">
        <v>24</v>
      </c>
      <c r="F7" s="12"/>
      <c r="G7" s="12"/>
      <c r="H7" s="14">
        <v>2</v>
      </c>
      <c r="I7" s="14">
        <v>2</v>
      </c>
      <c r="J7" s="12"/>
      <c r="K7" s="12"/>
      <c r="L7" s="33" t="s">
        <v>23</v>
      </c>
      <c r="M7" s="33"/>
      <c r="N7" s="12">
        <f t="shared" si="0"/>
        <v>64</v>
      </c>
      <c r="O7" s="12">
        <v>48</v>
      </c>
      <c r="P7" s="12">
        <f t="shared" si="1"/>
        <v>16</v>
      </c>
      <c r="Q7" s="12">
        <f t="shared" si="2"/>
        <v>4</v>
      </c>
      <c r="R7" s="36"/>
      <c r="S7" s="36"/>
    </row>
    <row r="8" ht="17.1" customHeight="1" spans="1:19">
      <c r="A8" s="10"/>
      <c r="B8" s="10"/>
      <c r="C8" s="15"/>
      <c r="D8" s="12">
        <v>3</v>
      </c>
      <c r="E8" s="17" t="s">
        <v>25</v>
      </c>
      <c r="F8" s="14">
        <v>2</v>
      </c>
      <c r="G8" s="14">
        <v>2</v>
      </c>
      <c r="H8" s="14"/>
      <c r="I8" s="14"/>
      <c r="J8" s="14"/>
      <c r="K8" s="14"/>
      <c r="L8" s="33" t="s">
        <v>23</v>
      </c>
      <c r="M8" s="33"/>
      <c r="N8" s="12">
        <f t="shared" si="0"/>
        <v>64</v>
      </c>
      <c r="O8" s="12">
        <v>56</v>
      </c>
      <c r="P8" s="12">
        <f t="shared" si="1"/>
        <v>8</v>
      </c>
      <c r="Q8" s="12">
        <f t="shared" si="2"/>
        <v>4</v>
      </c>
      <c r="R8" s="36"/>
      <c r="S8" s="36"/>
    </row>
    <row r="9" ht="17.1" customHeight="1" spans="1:19">
      <c r="A9" s="10"/>
      <c r="B9" s="10"/>
      <c r="C9" s="15"/>
      <c r="D9" s="12">
        <v>4</v>
      </c>
      <c r="E9" s="16" t="s">
        <v>26</v>
      </c>
      <c r="F9" s="12"/>
      <c r="G9" s="12"/>
      <c r="H9" s="14"/>
      <c r="I9" s="14"/>
      <c r="J9" s="12">
        <v>2</v>
      </c>
      <c r="K9" s="12"/>
      <c r="L9" s="33" t="s">
        <v>23</v>
      </c>
      <c r="M9" s="34"/>
      <c r="N9" s="12">
        <f t="shared" si="0"/>
        <v>32</v>
      </c>
      <c r="O9" s="12">
        <v>24</v>
      </c>
      <c r="P9" s="12">
        <f t="shared" si="1"/>
        <v>8</v>
      </c>
      <c r="Q9" s="12">
        <f t="shared" si="2"/>
        <v>2</v>
      </c>
      <c r="R9" s="36"/>
      <c r="S9" s="36"/>
    </row>
    <row r="10" ht="17.1" customHeight="1" spans="1:19">
      <c r="A10" s="10"/>
      <c r="B10" s="10"/>
      <c r="C10" s="15"/>
      <c r="D10" s="12">
        <v>5</v>
      </c>
      <c r="E10" s="17" t="s">
        <v>27</v>
      </c>
      <c r="F10" s="14" t="s">
        <v>28</v>
      </c>
      <c r="G10" s="14" t="s">
        <v>28</v>
      </c>
      <c r="H10" s="12" t="s">
        <v>28</v>
      </c>
      <c r="I10" s="12" t="s">
        <v>28</v>
      </c>
      <c r="J10" s="12" t="s">
        <v>28</v>
      </c>
      <c r="K10" s="12"/>
      <c r="L10" s="11"/>
      <c r="M10" s="11" t="s">
        <v>23</v>
      </c>
      <c r="N10" s="12">
        <v>20</v>
      </c>
      <c r="O10" s="12">
        <v>16</v>
      </c>
      <c r="P10" s="12">
        <f t="shared" si="1"/>
        <v>4</v>
      </c>
      <c r="Q10" s="12">
        <f t="shared" si="2"/>
        <v>1</v>
      </c>
      <c r="R10" s="36"/>
      <c r="S10" s="36"/>
    </row>
    <row r="11" ht="17.1" customHeight="1" spans="1:19">
      <c r="A11" s="10"/>
      <c r="B11" s="10"/>
      <c r="C11" s="15"/>
      <c r="D11" s="12">
        <v>6</v>
      </c>
      <c r="E11" s="17" t="s">
        <v>29</v>
      </c>
      <c r="F11" s="12" t="s">
        <v>30</v>
      </c>
      <c r="G11" s="12" t="s">
        <v>30</v>
      </c>
      <c r="H11" s="12" t="s">
        <v>30</v>
      </c>
      <c r="I11" s="12" t="s">
        <v>30</v>
      </c>
      <c r="J11" s="12"/>
      <c r="K11" s="12"/>
      <c r="L11" s="11"/>
      <c r="M11" s="11" t="s">
        <v>23</v>
      </c>
      <c r="N11" s="12">
        <v>24</v>
      </c>
      <c r="O11" s="12">
        <v>20</v>
      </c>
      <c r="P11" s="12">
        <f t="shared" si="1"/>
        <v>4</v>
      </c>
      <c r="Q11" s="12">
        <f t="shared" si="2"/>
        <v>1</v>
      </c>
      <c r="R11" s="36"/>
      <c r="S11" s="36"/>
    </row>
    <row r="12" ht="17.1" customHeight="1" spans="1:19">
      <c r="A12" s="10"/>
      <c r="B12" s="10"/>
      <c r="C12" s="15"/>
      <c r="D12" s="12">
        <v>7</v>
      </c>
      <c r="E12" s="18" t="s">
        <v>31</v>
      </c>
      <c r="F12" s="12">
        <v>1</v>
      </c>
      <c r="G12" s="12"/>
      <c r="H12" s="12"/>
      <c r="I12" s="12"/>
      <c r="J12" s="12">
        <v>1</v>
      </c>
      <c r="K12" s="12"/>
      <c r="L12" s="11"/>
      <c r="M12" s="11" t="s">
        <v>23</v>
      </c>
      <c r="N12" s="12">
        <f t="shared" ref="N12" si="3">F12*16+G12*16+H12*16+I12*16+J12*16+K12*16</f>
        <v>32</v>
      </c>
      <c r="O12" s="12">
        <v>24</v>
      </c>
      <c r="P12" s="12">
        <f t="shared" ref="P12" si="4">N12-O12</f>
        <v>8</v>
      </c>
      <c r="Q12" s="12">
        <f t="shared" ref="Q12" si="5">INT(N12/16)+IF(MOD(N12,16)&gt;9,1,0)</f>
        <v>2</v>
      </c>
      <c r="R12" s="36"/>
      <c r="S12" s="36"/>
    </row>
    <row r="13" ht="17.1" customHeight="1" spans="1:19">
      <c r="A13" s="10"/>
      <c r="B13" s="10"/>
      <c r="C13" s="15"/>
      <c r="D13" s="12">
        <v>8</v>
      </c>
      <c r="E13" s="18" t="s">
        <v>32</v>
      </c>
      <c r="F13" s="12" t="s">
        <v>33</v>
      </c>
      <c r="G13" s="12" t="s">
        <v>33</v>
      </c>
      <c r="H13" s="12" t="s">
        <v>33</v>
      </c>
      <c r="I13" s="12" t="s">
        <v>33</v>
      </c>
      <c r="J13" s="12" t="s">
        <v>33</v>
      </c>
      <c r="K13" s="12"/>
      <c r="L13" s="11"/>
      <c r="M13" s="11"/>
      <c r="N13" s="12">
        <v>10</v>
      </c>
      <c r="O13" s="12">
        <v>10</v>
      </c>
      <c r="P13" s="12">
        <v>0</v>
      </c>
      <c r="Q13" s="12">
        <v>1</v>
      </c>
      <c r="R13" s="36"/>
      <c r="S13" s="36"/>
    </row>
    <row r="14" ht="17.1" customHeight="1" spans="1:19">
      <c r="A14" s="10"/>
      <c r="B14" s="10"/>
      <c r="C14" s="15"/>
      <c r="D14" s="12">
        <v>9</v>
      </c>
      <c r="E14" s="18" t="s">
        <v>34</v>
      </c>
      <c r="F14" s="12" t="s">
        <v>33</v>
      </c>
      <c r="G14" s="12" t="s">
        <v>33</v>
      </c>
      <c r="H14" s="12" t="s">
        <v>28</v>
      </c>
      <c r="I14" s="12" t="s">
        <v>28</v>
      </c>
      <c r="J14" s="12" t="s">
        <v>28</v>
      </c>
      <c r="K14" s="12"/>
      <c r="L14" s="11"/>
      <c r="M14" s="11"/>
      <c r="N14" s="12">
        <v>16</v>
      </c>
      <c r="O14" s="12">
        <v>12</v>
      </c>
      <c r="P14" s="12">
        <v>4</v>
      </c>
      <c r="Q14" s="12">
        <v>1</v>
      </c>
      <c r="R14" s="36"/>
      <c r="S14" s="36"/>
    </row>
    <row r="15" ht="17.1" customHeight="1" spans="1:19">
      <c r="A15" s="10"/>
      <c r="B15" s="10"/>
      <c r="C15" s="15"/>
      <c r="D15" s="12">
        <v>10</v>
      </c>
      <c r="E15" s="19" t="s">
        <v>35</v>
      </c>
      <c r="F15" s="12"/>
      <c r="G15" s="12">
        <v>1</v>
      </c>
      <c r="H15" s="12"/>
      <c r="I15" s="12"/>
      <c r="J15" s="12"/>
      <c r="K15" s="12"/>
      <c r="L15" s="11"/>
      <c r="M15" s="11" t="s">
        <v>23</v>
      </c>
      <c r="N15" s="12">
        <f t="shared" ref="N15" si="6">F15*16+G15*16+H15*16+I15*16+J15*16+K15*16</f>
        <v>16</v>
      </c>
      <c r="O15" s="12">
        <v>12</v>
      </c>
      <c r="P15" s="12">
        <f t="shared" ref="P15:P34" si="7">N15-O15</f>
        <v>4</v>
      </c>
      <c r="Q15" s="12">
        <f t="shared" ref="Q15:Q37" si="8">INT(N15/16)+IF(MOD(N15,16)&gt;9,1,0)</f>
        <v>1</v>
      </c>
      <c r="R15" s="36"/>
      <c r="S15" s="36"/>
    </row>
    <row r="16" ht="17.1" customHeight="1" spans="1:19">
      <c r="A16" s="10"/>
      <c r="B16" s="10"/>
      <c r="C16" s="20" t="s">
        <v>36</v>
      </c>
      <c r="D16" s="12">
        <v>11</v>
      </c>
      <c r="E16" s="21" t="s">
        <v>37</v>
      </c>
      <c r="F16" s="14">
        <v>2</v>
      </c>
      <c r="G16" s="14">
        <v>2</v>
      </c>
      <c r="H16" s="14"/>
      <c r="I16" s="14"/>
      <c r="J16" s="14"/>
      <c r="K16" s="14"/>
      <c r="L16" s="33" t="s">
        <v>23</v>
      </c>
      <c r="M16" s="33"/>
      <c r="N16" s="12">
        <f t="shared" ref="N16:N37" si="9">F16*16+G16*16+H16*16+I16*16+J16*16+K16*16</f>
        <v>64</v>
      </c>
      <c r="O16" s="12">
        <v>12</v>
      </c>
      <c r="P16" s="12">
        <f t="shared" si="7"/>
        <v>52</v>
      </c>
      <c r="Q16" s="12">
        <f t="shared" si="8"/>
        <v>4</v>
      </c>
      <c r="R16" s="36">
        <f>SUM(N16:N19)/(SUM(N6:N74))</f>
        <v>0.0458124552612742</v>
      </c>
      <c r="S16" s="36"/>
    </row>
    <row r="17" ht="17.1" customHeight="1" spans="1:19">
      <c r="A17" s="10"/>
      <c r="B17" s="10"/>
      <c r="C17" s="22"/>
      <c r="D17" s="12">
        <v>12</v>
      </c>
      <c r="E17" s="21" t="s">
        <v>38</v>
      </c>
      <c r="F17" s="14"/>
      <c r="G17" s="14"/>
      <c r="H17" s="14"/>
      <c r="I17" s="14">
        <v>2</v>
      </c>
      <c r="J17" s="14">
        <v>2</v>
      </c>
      <c r="K17" s="14"/>
      <c r="L17" s="33" t="s">
        <v>23</v>
      </c>
      <c r="M17" s="33"/>
      <c r="N17" s="12">
        <f t="shared" si="9"/>
        <v>64</v>
      </c>
      <c r="O17" s="12">
        <v>12</v>
      </c>
      <c r="P17" s="12">
        <f t="shared" si="7"/>
        <v>52</v>
      </c>
      <c r="Q17" s="12">
        <f t="shared" si="8"/>
        <v>4</v>
      </c>
      <c r="R17" s="36"/>
      <c r="S17" s="36"/>
    </row>
    <row r="18" ht="17.1" customHeight="1" spans="1:19">
      <c r="A18" s="10"/>
      <c r="B18" s="10"/>
      <c r="C18" s="22"/>
      <c r="D18" s="12">
        <v>13</v>
      </c>
      <c r="E18" s="21"/>
      <c r="F18" s="14"/>
      <c r="G18" s="14"/>
      <c r="H18" s="14"/>
      <c r="I18" s="14"/>
      <c r="J18" s="14"/>
      <c r="K18" s="14"/>
      <c r="L18" s="33"/>
      <c r="M18" s="33"/>
      <c r="N18" s="12">
        <f t="shared" si="9"/>
        <v>0</v>
      </c>
      <c r="O18" s="12"/>
      <c r="P18" s="12">
        <f t="shared" si="7"/>
        <v>0</v>
      </c>
      <c r="Q18" s="12">
        <f t="shared" si="8"/>
        <v>0</v>
      </c>
      <c r="R18" s="36"/>
      <c r="S18" s="36"/>
    </row>
    <row r="19" ht="17.1" customHeight="1" spans="1:19">
      <c r="A19" s="10"/>
      <c r="B19" s="10"/>
      <c r="C19" s="22"/>
      <c r="D19" s="12">
        <v>14</v>
      </c>
      <c r="E19" s="21"/>
      <c r="F19" s="14"/>
      <c r="G19" s="14"/>
      <c r="H19" s="14"/>
      <c r="I19" s="14"/>
      <c r="J19" s="14"/>
      <c r="K19" s="14"/>
      <c r="L19" s="33"/>
      <c r="M19" s="33"/>
      <c r="N19" s="12">
        <f t="shared" si="9"/>
        <v>0</v>
      </c>
      <c r="O19" s="12"/>
      <c r="P19" s="12">
        <f t="shared" si="7"/>
        <v>0</v>
      </c>
      <c r="Q19" s="12">
        <f t="shared" si="8"/>
        <v>0</v>
      </c>
      <c r="R19" s="36"/>
      <c r="S19" s="36"/>
    </row>
    <row r="20" ht="17.1" customHeight="1" spans="1:19">
      <c r="A20" s="10" t="s">
        <v>39</v>
      </c>
      <c r="B20" s="10" t="s">
        <v>20</v>
      </c>
      <c r="C20" s="10" t="s">
        <v>21</v>
      </c>
      <c r="D20" s="12">
        <v>15</v>
      </c>
      <c r="E20" s="23" t="s">
        <v>40</v>
      </c>
      <c r="F20" s="14">
        <v>2</v>
      </c>
      <c r="G20" s="14">
        <v>2</v>
      </c>
      <c r="H20" s="14">
        <v>2</v>
      </c>
      <c r="I20" s="14">
        <v>2</v>
      </c>
      <c r="J20" s="14"/>
      <c r="K20" s="14"/>
      <c r="L20" s="33"/>
      <c r="M20" s="33" t="s">
        <v>23</v>
      </c>
      <c r="N20" s="12">
        <f t="shared" si="9"/>
        <v>128</v>
      </c>
      <c r="O20" s="12">
        <v>4</v>
      </c>
      <c r="P20" s="12">
        <f t="shared" si="7"/>
        <v>124</v>
      </c>
      <c r="Q20" s="12">
        <f t="shared" si="8"/>
        <v>8</v>
      </c>
      <c r="R20" s="36">
        <f>SUM(N20:N24)/(SUM(N6:N74))</f>
        <v>0.113099498926271</v>
      </c>
      <c r="S20" s="36">
        <f>SUM(N20:N74)/(SUM(N6:N74))</f>
        <v>0.831782390837509</v>
      </c>
    </row>
    <row r="21" ht="17.1" customHeight="1" spans="1:19">
      <c r="A21" s="10"/>
      <c r="B21" s="10"/>
      <c r="C21" s="10"/>
      <c r="D21" s="12">
        <v>16</v>
      </c>
      <c r="E21" s="23" t="s">
        <v>41</v>
      </c>
      <c r="F21" s="14">
        <v>2</v>
      </c>
      <c r="G21" s="14">
        <v>2</v>
      </c>
      <c r="H21" s="24"/>
      <c r="I21" s="24"/>
      <c r="J21" s="14"/>
      <c r="K21" s="14"/>
      <c r="L21" s="33"/>
      <c r="M21" s="33" t="s">
        <v>23</v>
      </c>
      <c r="N21" s="12">
        <f t="shared" si="9"/>
        <v>64</v>
      </c>
      <c r="O21" s="12">
        <v>4</v>
      </c>
      <c r="P21" s="12">
        <f t="shared" si="7"/>
        <v>60</v>
      </c>
      <c r="Q21" s="12">
        <f t="shared" si="8"/>
        <v>4</v>
      </c>
      <c r="R21" s="36"/>
      <c r="S21" s="36"/>
    </row>
    <row r="22" ht="17.1" customHeight="1" spans="1:19">
      <c r="A22" s="10"/>
      <c r="B22" s="10"/>
      <c r="C22" s="10"/>
      <c r="D22" s="12">
        <v>17</v>
      </c>
      <c r="E22" s="21" t="s">
        <v>42</v>
      </c>
      <c r="F22" s="12" t="s">
        <v>43</v>
      </c>
      <c r="G22" s="12" t="s">
        <v>28</v>
      </c>
      <c r="H22" s="12" t="s">
        <v>28</v>
      </c>
      <c r="I22" s="12" t="s">
        <v>28</v>
      </c>
      <c r="J22" s="12" t="s">
        <v>28</v>
      </c>
      <c r="K22" s="12"/>
      <c r="L22" s="11"/>
      <c r="M22" s="33" t="s">
        <v>23</v>
      </c>
      <c r="N22" s="12">
        <v>76</v>
      </c>
      <c r="O22" s="12">
        <v>16</v>
      </c>
      <c r="P22" s="12">
        <f t="shared" si="7"/>
        <v>60</v>
      </c>
      <c r="Q22" s="12">
        <v>2</v>
      </c>
      <c r="R22" s="36"/>
      <c r="S22" s="36"/>
    </row>
    <row r="23" ht="17.1" customHeight="1" spans="1:19">
      <c r="A23" s="10"/>
      <c r="B23" s="10"/>
      <c r="C23" s="10"/>
      <c r="D23" s="12">
        <v>18</v>
      </c>
      <c r="E23" s="25" t="s">
        <v>44</v>
      </c>
      <c r="F23" s="12" t="s">
        <v>28</v>
      </c>
      <c r="G23" s="12" t="s">
        <v>28</v>
      </c>
      <c r="H23" s="12" t="s">
        <v>28</v>
      </c>
      <c r="I23" s="12" t="s">
        <v>28</v>
      </c>
      <c r="J23" s="12"/>
      <c r="K23" s="12"/>
      <c r="L23" s="11"/>
      <c r="M23" s="33" t="s">
        <v>23</v>
      </c>
      <c r="N23" s="12">
        <v>16</v>
      </c>
      <c r="O23" s="12">
        <v>8</v>
      </c>
      <c r="P23" s="12">
        <v>8</v>
      </c>
      <c r="Q23" s="12">
        <v>1</v>
      </c>
      <c r="R23" s="36"/>
      <c r="S23" s="36"/>
    </row>
    <row r="24" ht="17.1" customHeight="1" spans="1:19">
      <c r="A24" s="10"/>
      <c r="B24" s="10"/>
      <c r="C24" s="10"/>
      <c r="D24" s="12">
        <v>19</v>
      </c>
      <c r="E24" s="26" t="s">
        <v>45</v>
      </c>
      <c r="F24" s="14">
        <v>1</v>
      </c>
      <c r="G24" s="14">
        <v>1</v>
      </c>
      <c r="H24" s="24"/>
      <c r="I24" s="24"/>
      <c r="J24" s="24"/>
      <c r="K24" s="24"/>
      <c r="L24" s="34"/>
      <c r="M24" s="33" t="s">
        <v>23</v>
      </c>
      <c r="N24" s="12">
        <f t="shared" si="9"/>
        <v>32</v>
      </c>
      <c r="O24" s="12">
        <v>4</v>
      </c>
      <c r="P24" s="12">
        <v>28</v>
      </c>
      <c r="Q24" s="12">
        <f t="shared" si="8"/>
        <v>2</v>
      </c>
      <c r="R24" s="36"/>
      <c r="S24" s="36"/>
    </row>
    <row r="25" ht="17.1" customHeight="1" spans="1:19">
      <c r="A25" s="10"/>
      <c r="B25" s="10"/>
      <c r="C25" s="27" t="s">
        <v>46</v>
      </c>
      <c r="D25" s="12">
        <v>20</v>
      </c>
      <c r="E25" s="21" t="s">
        <v>47</v>
      </c>
      <c r="F25" s="28">
        <v>5</v>
      </c>
      <c r="G25" s="14"/>
      <c r="H25" s="14"/>
      <c r="I25" s="14"/>
      <c r="J25" s="14"/>
      <c r="K25" s="14"/>
      <c r="L25" s="33" t="s">
        <v>23</v>
      </c>
      <c r="M25" s="33"/>
      <c r="N25" s="12">
        <f t="shared" si="9"/>
        <v>80</v>
      </c>
      <c r="O25" s="12">
        <v>12</v>
      </c>
      <c r="P25" s="12">
        <f t="shared" si="7"/>
        <v>68</v>
      </c>
      <c r="Q25" s="12">
        <f t="shared" si="8"/>
        <v>5</v>
      </c>
      <c r="R25" s="37">
        <f>SUM(N25:N33)/(SUM(N6:N74))</f>
        <v>0.286327845382964</v>
      </c>
      <c r="S25" s="36"/>
    </row>
    <row r="26" ht="17.1" customHeight="1" spans="1:19">
      <c r="A26" s="10"/>
      <c r="B26" s="10"/>
      <c r="C26" s="27"/>
      <c r="D26" s="12">
        <v>21</v>
      </c>
      <c r="E26" s="21" t="s">
        <v>48</v>
      </c>
      <c r="F26" s="28">
        <v>5</v>
      </c>
      <c r="G26" s="14"/>
      <c r="H26" s="14"/>
      <c r="I26" s="14"/>
      <c r="J26" s="14"/>
      <c r="K26" s="14"/>
      <c r="L26" s="33" t="s">
        <v>23</v>
      </c>
      <c r="M26" s="33"/>
      <c r="N26" s="12">
        <f t="shared" si="9"/>
        <v>80</v>
      </c>
      <c r="O26" s="12">
        <v>12</v>
      </c>
      <c r="P26" s="12">
        <f t="shared" si="7"/>
        <v>68</v>
      </c>
      <c r="Q26" s="12">
        <f t="shared" si="8"/>
        <v>5</v>
      </c>
      <c r="R26" s="38"/>
      <c r="S26" s="36"/>
    </row>
    <row r="27" ht="17.1" customHeight="1" spans="1:19">
      <c r="A27" s="10"/>
      <c r="B27" s="10"/>
      <c r="C27" s="27"/>
      <c r="D27" s="12">
        <v>22</v>
      </c>
      <c r="E27" s="21" t="s">
        <v>49</v>
      </c>
      <c r="F27" s="14"/>
      <c r="G27" s="28">
        <v>8</v>
      </c>
      <c r="H27" s="14"/>
      <c r="I27" s="14"/>
      <c r="J27" s="14"/>
      <c r="K27" s="14"/>
      <c r="L27" s="33" t="s">
        <v>23</v>
      </c>
      <c r="M27" s="33"/>
      <c r="N27" s="12">
        <f t="shared" si="9"/>
        <v>128</v>
      </c>
      <c r="O27" s="12">
        <v>28</v>
      </c>
      <c r="P27" s="12">
        <f t="shared" si="7"/>
        <v>100</v>
      </c>
      <c r="Q27" s="12">
        <f t="shared" si="8"/>
        <v>8</v>
      </c>
      <c r="R27" s="38"/>
      <c r="S27" s="36"/>
    </row>
    <row r="28" ht="17.1" customHeight="1" spans="1:19">
      <c r="A28" s="10"/>
      <c r="B28" s="10"/>
      <c r="C28" s="27"/>
      <c r="D28" s="12">
        <v>23</v>
      </c>
      <c r="E28" s="21" t="s">
        <v>50</v>
      </c>
      <c r="F28" s="14"/>
      <c r="G28" s="14">
        <v>2</v>
      </c>
      <c r="H28" s="14"/>
      <c r="I28" s="14"/>
      <c r="J28" s="14"/>
      <c r="K28" s="14"/>
      <c r="L28" s="33" t="s">
        <v>23</v>
      </c>
      <c r="M28" s="33"/>
      <c r="N28" s="12">
        <f t="shared" si="9"/>
        <v>32</v>
      </c>
      <c r="O28" s="12">
        <v>4</v>
      </c>
      <c r="P28" s="12">
        <f t="shared" si="7"/>
        <v>28</v>
      </c>
      <c r="Q28" s="12">
        <f t="shared" si="8"/>
        <v>2</v>
      </c>
      <c r="R28" s="38"/>
      <c r="S28" s="36"/>
    </row>
    <row r="29" ht="17.1" customHeight="1" spans="1:19">
      <c r="A29" s="10"/>
      <c r="B29" s="10"/>
      <c r="C29" s="27"/>
      <c r="D29" s="12">
        <v>24</v>
      </c>
      <c r="E29" s="21" t="s">
        <v>51</v>
      </c>
      <c r="F29" s="14"/>
      <c r="G29" s="14"/>
      <c r="H29" s="14">
        <v>8</v>
      </c>
      <c r="I29" s="14"/>
      <c r="J29" s="14"/>
      <c r="K29" s="14"/>
      <c r="L29" s="33" t="s">
        <v>23</v>
      </c>
      <c r="M29" s="33"/>
      <c r="N29" s="12">
        <f t="shared" si="9"/>
        <v>128</v>
      </c>
      <c r="O29" s="12">
        <v>28</v>
      </c>
      <c r="P29" s="12">
        <f t="shared" si="7"/>
        <v>100</v>
      </c>
      <c r="Q29" s="12">
        <f t="shared" si="8"/>
        <v>8</v>
      </c>
      <c r="R29" s="38"/>
      <c r="S29" s="36"/>
    </row>
    <row r="30" ht="17.1" customHeight="1" spans="1:19">
      <c r="A30" s="10"/>
      <c r="B30" s="10"/>
      <c r="C30" s="27"/>
      <c r="D30" s="12">
        <v>25</v>
      </c>
      <c r="E30" s="21" t="s">
        <v>52</v>
      </c>
      <c r="F30" s="14"/>
      <c r="G30" s="14"/>
      <c r="H30" s="14">
        <v>2</v>
      </c>
      <c r="I30" s="14"/>
      <c r="J30" s="14"/>
      <c r="K30" s="14"/>
      <c r="L30" s="33" t="s">
        <v>23</v>
      </c>
      <c r="M30" s="33"/>
      <c r="N30" s="12">
        <f t="shared" si="9"/>
        <v>32</v>
      </c>
      <c r="O30" s="12">
        <v>4</v>
      </c>
      <c r="P30" s="12">
        <f t="shared" si="7"/>
        <v>28</v>
      </c>
      <c r="Q30" s="12">
        <f t="shared" si="8"/>
        <v>2</v>
      </c>
      <c r="R30" s="38"/>
      <c r="S30" s="36"/>
    </row>
    <row r="31" ht="17.1" customHeight="1" spans="1:19">
      <c r="A31" s="10"/>
      <c r="B31" s="10"/>
      <c r="C31" s="27"/>
      <c r="D31" s="12">
        <v>26</v>
      </c>
      <c r="E31" s="21" t="s">
        <v>53</v>
      </c>
      <c r="F31" s="28">
        <v>6</v>
      </c>
      <c r="G31" s="28">
        <v>6</v>
      </c>
      <c r="H31" s="14">
        <v>8</v>
      </c>
      <c r="I31" s="14"/>
      <c r="J31" s="14"/>
      <c r="K31" s="14"/>
      <c r="L31" s="33" t="s">
        <v>23</v>
      </c>
      <c r="M31" s="33"/>
      <c r="N31" s="12">
        <f t="shared" si="9"/>
        <v>320</v>
      </c>
      <c r="O31" s="12">
        <v>56</v>
      </c>
      <c r="P31" s="12">
        <f t="shared" si="7"/>
        <v>264</v>
      </c>
      <c r="Q31" s="12">
        <f t="shared" si="8"/>
        <v>20</v>
      </c>
      <c r="R31" s="38"/>
      <c r="S31" s="36"/>
    </row>
    <row r="32" ht="17.1" customHeight="1" spans="1:19">
      <c r="A32" s="10"/>
      <c r="B32" s="10"/>
      <c r="C32" s="27"/>
      <c r="D32" s="12">
        <v>27</v>
      </c>
      <c r="E32" s="21"/>
      <c r="F32" s="14"/>
      <c r="G32" s="14"/>
      <c r="H32" s="14"/>
      <c r="I32" s="14"/>
      <c r="J32" s="14"/>
      <c r="K32" s="14"/>
      <c r="L32" s="33"/>
      <c r="M32" s="33"/>
      <c r="N32" s="12">
        <f t="shared" si="9"/>
        <v>0</v>
      </c>
      <c r="O32" s="12"/>
      <c r="P32" s="12">
        <f t="shared" si="7"/>
        <v>0</v>
      </c>
      <c r="Q32" s="12">
        <f t="shared" si="8"/>
        <v>0</v>
      </c>
      <c r="R32" s="38"/>
      <c r="S32" s="36"/>
    </row>
    <row r="33" ht="17.1" customHeight="1" spans="1:19">
      <c r="A33" s="10"/>
      <c r="B33" s="10"/>
      <c r="C33" s="27"/>
      <c r="D33" s="12">
        <v>28</v>
      </c>
      <c r="E33" s="21"/>
      <c r="F33" s="14"/>
      <c r="G33" s="14"/>
      <c r="H33" s="14"/>
      <c r="I33" s="14"/>
      <c r="J33" s="14"/>
      <c r="K33" s="14"/>
      <c r="L33" s="33"/>
      <c r="M33" s="33"/>
      <c r="N33" s="12">
        <f t="shared" si="9"/>
        <v>0</v>
      </c>
      <c r="O33" s="12"/>
      <c r="P33" s="12">
        <f t="shared" si="7"/>
        <v>0</v>
      </c>
      <c r="Q33" s="12">
        <f t="shared" si="8"/>
        <v>0</v>
      </c>
      <c r="R33" s="39"/>
      <c r="S33" s="36"/>
    </row>
    <row r="34" ht="17.1" customHeight="1" spans="1:19">
      <c r="A34" s="10"/>
      <c r="B34" s="10"/>
      <c r="C34" s="27" t="s">
        <v>54</v>
      </c>
      <c r="D34" s="12">
        <v>29</v>
      </c>
      <c r="E34" s="21" t="s">
        <v>55</v>
      </c>
      <c r="F34" s="14"/>
      <c r="G34" s="14"/>
      <c r="H34" s="14"/>
      <c r="I34" s="14">
        <v>18</v>
      </c>
      <c r="J34" s="14">
        <v>18</v>
      </c>
      <c r="K34" s="14"/>
      <c r="L34" s="33" t="s">
        <v>23</v>
      </c>
      <c r="M34" s="33"/>
      <c r="N34" s="12">
        <f t="shared" si="9"/>
        <v>576</v>
      </c>
      <c r="O34" s="12">
        <v>76</v>
      </c>
      <c r="P34" s="12">
        <f t="shared" si="7"/>
        <v>500</v>
      </c>
      <c r="Q34" s="12">
        <f t="shared" si="8"/>
        <v>36</v>
      </c>
      <c r="R34" s="37">
        <f>SUM(N34:N37)/(SUM(N6:N74))</f>
        <v>0.206156048675734</v>
      </c>
      <c r="S34" s="36"/>
    </row>
    <row r="35" ht="17.1" customHeight="1" spans="1:19">
      <c r="A35" s="10"/>
      <c r="B35" s="10"/>
      <c r="C35" s="27"/>
      <c r="D35" s="12">
        <v>30</v>
      </c>
      <c r="E35" s="21" t="s">
        <v>56</v>
      </c>
      <c r="F35" s="14"/>
      <c r="G35" s="14"/>
      <c r="H35" s="14"/>
      <c r="I35" s="14"/>
      <c r="J35" s="14"/>
      <c r="K35" s="14"/>
      <c r="L35" s="33"/>
      <c r="M35" s="33"/>
      <c r="N35" s="12"/>
      <c r="O35" s="12"/>
      <c r="P35" s="12"/>
      <c r="Q35" s="12"/>
      <c r="R35" s="38"/>
      <c r="S35" s="36"/>
    </row>
    <row r="36" ht="17.1" customHeight="1" spans="1:19">
      <c r="A36" s="10"/>
      <c r="B36" s="10"/>
      <c r="C36" s="27"/>
      <c r="D36" s="12">
        <v>31</v>
      </c>
      <c r="E36" s="21"/>
      <c r="F36" s="14"/>
      <c r="G36" s="14"/>
      <c r="H36" s="14"/>
      <c r="I36" s="14"/>
      <c r="J36" s="14"/>
      <c r="K36" s="14"/>
      <c r="L36" s="33"/>
      <c r="M36" s="33"/>
      <c r="N36" s="12">
        <f t="shared" si="9"/>
        <v>0</v>
      </c>
      <c r="O36" s="12"/>
      <c r="P36" s="12">
        <f t="shared" ref="P36:P43" si="10">N36-O36</f>
        <v>0</v>
      </c>
      <c r="Q36" s="12">
        <f t="shared" si="8"/>
        <v>0</v>
      </c>
      <c r="R36" s="38"/>
      <c r="S36" s="36"/>
    </row>
    <row r="37" ht="17.1" customHeight="1" spans="1:19">
      <c r="A37" s="10"/>
      <c r="B37" s="10"/>
      <c r="C37" s="27"/>
      <c r="D37" s="12">
        <v>32</v>
      </c>
      <c r="E37" s="23"/>
      <c r="F37" s="24"/>
      <c r="G37" s="24"/>
      <c r="H37" s="24"/>
      <c r="I37" s="24"/>
      <c r="J37" s="24"/>
      <c r="K37" s="24"/>
      <c r="L37" s="34"/>
      <c r="M37" s="11"/>
      <c r="N37" s="12">
        <f t="shared" si="9"/>
        <v>0</v>
      </c>
      <c r="O37" s="12"/>
      <c r="P37" s="12">
        <f t="shared" si="10"/>
        <v>0</v>
      </c>
      <c r="Q37" s="12">
        <f t="shared" si="8"/>
        <v>0</v>
      </c>
      <c r="R37" s="39"/>
      <c r="S37" s="36"/>
    </row>
    <row r="38" ht="17.1" customHeight="1" spans="1:19">
      <c r="A38" s="10"/>
      <c r="B38" s="10"/>
      <c r="C38" s="10"/>
      <c r="D38" s="12">
        <v>33</v>
      </c>
      <c r="E38" s="25" t="s">
        <v>57</v>
      </c>
      <c r="F38" s="12"/>
      <c r="G38" s="12"/>
      <c r="H38" s="12"/>
      <c r="I38" s="12"/>
      <c r="J38" s="12"/>
      <c r="K38" s="12"/>
      <c r="L38" s="11"/>
      <c r="M38" s="11"/>
      <c r="N38" s="12" t="s">
        <v>58</v>
      </c>
      <c r="O38" s="12"/>
      <c r="P38" s="12"/>
      <c r="Q38" s="12"/>
      <c r="R38" s="37">
        <f>SUM(N38:N42)/(SUM(N6:N74))</f>
        <v>0.214745884037223</v>
      </c>
      <c r="S38" s="36"/>
    </row>
    <row r="39" ht="17.1" customHeight="1" spans="1:19">
      <c r="A39" s="10"/>
      <c r="B39" s="10"/>
      <c r="C39" s="10"/>
      <c r="D39" s="12">
        <v>34</v>
      </c>
      <c r="E39" s="29" t="s">
        <v>59</v>
      </c>
      <c r="F39" s="12"/>
      <c r="G39" s="12"/>
      <c r="H39" s="12"/>
      <c r="I39" s="12" t="s">
        <v>60</v>
      </c>
      <c r="J39" s="12"/>
      <c r="K39" s="12"/>
      <c r="L39" s="11"/>
      <c r="M39" s="11"/>
      <c r="N39" s="12">
        <v>30</v>
      </c>
      <c r="O39" s="12">
        <v>0</v>
      </c>
      <c r="P39" s="12">
        <f t="shared" si="10"/>
        <v>30</v>
      </c>
      <c r="Q39" s="12">
        <v>1</v>
      </c>
      <c r="R39" s="38"/>
      <c r="S39" s="36"/>
    </row>
    <row r="40" ht="17.1" customHeight="1" spans="1:19">
      <c r="A40" s="10"/>
      <c r="B40" s="10"/>
      <c r="C40" s="10"/>
      <c r="D40" s="12">
        <v>35</v>
      </c>
      <c r="E40" s="29" t="s">
        <v>61</v>
      </c>
      <c r="F40" s="12"/>
      <c r="G40" s="12"/>
      <c r="H40" s="12"/>
      <c r="I40" s="12"/>
      <c r="J40" s="12"/>
      <c r="K40" s="12" t="s">
        <v>62</v>
      </c>
      <c r="L40" s="11"/>
      <c r="M40" s="11"/>
      <c r="N40" s="12">
        <v>420</v>
      </c>
      <c r="O40" s="12">
        <v>0</v>
      </c>
      <c r="P40" s="12">
        <f t="shared" si="10"/>
        <v>420</v>
      </c>
      <c r="Q40" s="12">
        <v>14</v>
      </c>
      <c r="R40" s="38"/>
      <c r="S40" s="36"/>
    </row>
    <row r="41" ht="17.1" customHeight="1" spans="1:19">
      <c r="A41" s="10"/>
      <c r="B41" s="10"/>
      <c r="C41" s="10"/>
      <c r="D41" s="12">
        <v>36</v>
      </c>
      <c r="E41" s="21" t="s">
        <v>63</v>
      </c>
      <c r="F41" s="12"/>
      <c r="G41" s="12"/>
      <c r="H41" s="12"/>
      <c r="I41" s="12"/>
      <c r="J41" s="12"/>
      <c r="K41" s="12" t="s">
        <v>64</v>
      </c>
      <c r="L41" s="11"/>
      <c r="M41" s="11"/>
      <c r="N41" s="12">
        <v>120</v>
      </c>
      <c r="O41" s="12">
        <v>0</v>
      </c>
      <c r="P41" s="12">
        <f t="shared" si="10"/>
        <v>120</v>
      </c>
      <c r="Q41" s="12">
        <v>4</v>
      </c>
      <c r="R41" s="38"/>
      <c r="S41" s="36"/>
    </row>
    <row r="42" ht="17.1" customHeight="1" spans="1:19">
      <c r="A42" s="10"/>
      <c r="B42" s="10"/>
      <c r="C42" s="10"/>
      <c r="D42" s="12">
        <v>37</v>
      </c>
      <c r="E42" s="25" t="s">
        <v>65</v>
      </c>
      <c r="F42" s="12"/>
      <c r="G42" s="12"/>
      <c r="H42" s="12"/>
      <c r="I42" s="12"/>
      <c r="J42" s="12"/>
      <c r="K42" s="12" t="s">
        <v>60</v>
      </c>
      <c r="L42" s="11"/>
      <c r="M42" s="11"/>
      <c r="N42" s="12">
        <v>30</v>
      </c>
      <c r="O42" s="12">
        <v>0</v>
      </c>
      <c r="P42" s="12">
        <f t="shared" si="10"/>
        <v>30</v>
      </c>
      <c r="Q42" s="12">
        <v>1</v>
      </c>
      <c r="R42" s="39"/>
      <c r="S42" s="36"/>
    </row>
    <row r="43" ht="18.95" customHeight="1" spans="1:19">
      <c r="A43" s="10" t="s">
        <v>39</v>
      </c>
      <c r="B43" s="10" t="s">
        <v>66</v>
      </c>
      <c r="C43" s="30" t="s">
        <v>67</v>
      </c>
      <c r="D43" s="12">
        <v>38</v>
      </c>
      <c r="E43" s="31" t="s">
        <v>68</v>
      </c>
      <c r="F43" s="12"/>
      <c r="G43" s="12"/>
      <c r="H43" s="12"/>
      <c r="I43" s="12"/>
      <c r="J43" s="11">
        <v>2</v>
      </c>
      <c r="K43" s="35"/>
      <c r="L43" s="12"/>
      <c r="M43" s="12" t="s">
        <v>23</v>
      </c>
      <c r="N43" s="12">
        <f>J43*16</f>
        <v>32</v>
      </c>
      <c r="O43" s="12">
        <v>0</v>
      </c>
      <c r="P43" s="12">
        <f t="shared" si="10"/>
        <v>32</v>
      </c>
      <c r="Q43" s="12">
        <v>1</v>
      </c>
      <c r="R43" s="36">
        <f>N43/(SUM(N6:N74))</f>
        <v>0.0114531138153185</v>
      </c>
      <c r="S43" s="36"/>
    </row>
    <row r="44" ht="18.95" customHeight="1" spans="1:19">
      <c r="A44" s="10"/>
      <c r="B44" s="10"/>
      <c r="C44" s="30"/>
      <c r="D44" s="12">
        <v>39</v>
      </c>
      <c r="E44" s="31"/>
      <c r="F44" s="12"/>
      <c r="G44" s="12"/>
      <c r="H44" s="12"/>
      <c r="I44" s="12"/>
      <c r="J44" s="11"/>
      <c r="K44" s="35"/>
      <c r="L44" s="12"/>
      <c r="M44" s="12"/>
      <c r="N44" s="12"/>
      <c r="O44" s="12"/>
      <c r="P44" s="12"/>
      <c r="Q44" s="12"/>
      <c r="R44" s="36"/>
      <c r="S44" s="36"/>
    </row>
    <row r="45" ht="18.95" customHeight="1" spans="1:19">
      <c r="A45" s="10"/>
      <c r="B45" s="10"/>
      <c r="C45" s="30"/>
      <c r="D45" s="12">
        <v>40</v>
      </c>
      <c r="E45" s="21"/>
      <c r="F45" s="12"/>
      <c r="G45" s="12"/>
      <c r="H45" s="12"/>
      <c r="I45" s="12"/>
      <c r="J45" s="11"/>
      <c r="K45" s="35"/>
      <c r="L45" s="12"/>
      <c r="M45" s="12"/>
      <c r="N45" s="12"/>
      <c r="O45" s="12"/>
      <c r="P45" s="12"/>
      <c r="Q45" s="12"/>
      <c r="R45" s="36"/>
      <c r="S45" s="36"/>
    </row>
    <row r="46" ht="18.95" customHeight="1" spans="1:19">
      <c r="A46" s="10"/>
      <c r="B46" s="10"/>
      <c r="C46" s="30"/>
      <c r="D46" s="12">
        <v>41</v>
      </c>
      <c r="E46" s="21"/>
      <c r="F46" s="12"/>
      <c r="G46" s="12"/>
      <c r="H46" s="12"/>
      <c r="I46" s="12"/>
      <c r="J46" s="11"/>
      <c r="K46" s="35"/>
      <c r="L46" s="12"/>
      <c r="M46" s="12"/>
      <c r="N46" s="12"/>
      <c r="O46" s="12"/>
      <c r="P46" s="12"/>
      <c r="Q46" s="12"/>
      <c r="R46" s="36"/>
      <c r="S46" s="36"/>
    </row>
    <row r="47" ht="18.95" customHeight="1" spans="1:19">
      <c r="A47" s="10"/>
      <c r="B47" s="10"/>
      <c r="C47" s="10" t="s">
        <v>69</v>
      </c>
      <c r="D47" s="12">
        <v>42</v>
      </c>
      <c r="E47" s="32" t="s">
        <v>70</v>
      </c>
      <c r="F47" s="12"/>
      <c r="G47" s="12"/>
      <c r="H47" s="12"/>
      <c r="I47" s="12"/>
      <c r="J47" s="11"/>
      <c r="K47" s="35"/>
      <c r="L47" s="12"/>
      <c r="M47" s="12"/>
      <c r="N47" s="12"/>
      <c r="O47" s="12"/>
      <c r="P47" s="12"/>
      <c r="Q47" s="12"/>
      <c r="R47" s="36"/>
      <c r="S47" s="36"/>
    </row>
    <row r="48" ht="18.95" customHeight="1" spans="1:19">
      <c r="A48" s="10"/>
      <c r="B48" s="10"/>
      <c r="C48" s="10"/>
      <c r="D48" s="12">
        <v>43</v>
      </c>
      <c r="E48" s="21" t="s">
        <v>71</v>
      </c>
      <c r="F48" s="12"/>
      <c r="G48" s="12"/>
      <c r="H48" s="12"/>
      <c r="I48" s="12"/>
      <c r="J48" s="11"/>
      <c r="K48" s="35"/>
      <c r="L48" s="12"/>
      <c r="M48" s="12"/>
      <c r="N48" s="12"/>
      <c r="O48" s="12"/>
      <c r="P48" s="12"/>
      <c r="Q48" s="12"/>
      <c r="R48" s="36"/>
      <c r="S48" s="36"/>
    </row>
    <row r="49" ht="18.95" customHeight="1" spans="1:19">
      <c r="A49" s="10"/>
      <c r="B49" s="10"/>
      <c r="C49" s="10"/>
      <c r="D49" s="12">
        <v>44</v>
      </c>
      <c r="E49" s="32" t="s">
        <v>72</v>
      </c>
      <c r="F49" s="12"/>
      <c r="G49" s="12"/>
      <c r="H49" s="12"/>
      <c r="I49" s="12"/>
      <c r="J49" s="11"/>
      <c r="K49" s="35"/>
      <c r="L49" s="12"/>
      <c r="M49" s="12"/>
      <c r="N49" s="12"/>
      <c r="O49" s="12"/>
      <c r="P49" s="12"/>
      <c r="Q49" s="12"/>
      <c r="R49" s="36"/>
      <c r="S49" s="36"/>
    </row>
    <row r="50" ht="18.95" customHeight="1" spans="1:19">
      <c r="A50" s="10"/>
      <c r="B50" s="10"/>
      <c r="C50" s="10"/>
      <c r="D50" s="12">
        <v>45</v>
      </c>
      <c r="E50" s="21" t="s">
        <v>73</v>
      </c>
      <c r="F50" s="12"/>
      <c r="G50" s="12"/>
      <c r="H50" s="12"/>
      <c r="I50" s="12"/>
      <c r="J50" s="11"/>
      <c r="K50" s="35"/>
      <c r="L50" s="12"/>
      <c r="M50" s="12"/>
      <c r="N50" s="12"/>
      <c r="O50" s="12"/>
      <c r="P50" s="12"/>
      <c r="Q50" s="12"/>
      <c r="R50" s="36"/>
      <c r="S50" s="36"/>
    </row>
    <row r="51" ht="18.95" customHeight="1" spans="1:19">
      <c r="A51" s="10"/>
      <c r="B51" s="10"/>
      <c r="C51" s="10"/>
      <c r="D51" s="12">
        <v>46</v>
      </c>
      <c r="E51" s="21" t="s">
        <v>74</v>
      </c>
      <c r="F51" s="12"/>
      <c r="G51" s="12"/>
      <c r="H51" s="12"/>
      <c r="I51" s="12"/>
      <c r="J51" s="11"/>
      <c r="K51" s="35"/>
      <c r="L51" s="12"/>
      <c r="M51" s="12"/>
      <c r="N51" s="12"/>
      <c r="O51" s="12"/>
      <c r="P51" s="12"/>
      <c r="Q51" s="12"/>
      <c r="R51" s="36"/>
      <c r="S51" s="36"/>
    </row>
    <row r="52" ht="18.95" customHeight="1" spans="1:19">
      <c r="A52" s="10"/>
      <c r="B52" s="10"/>
      <c r="C52" s="10"/>
      <c r="D52" s="12">
        <v>47</v>
      </c>
      <c r="E52" s="21" t="s">
        <v>75</v>
      </c>
      <c r="F52" s="12"/>
      <c r="G52" s="12"/>
      <c r="H52" s="12"/>
      <c r="I52" s="12"/>
      <c r="J52" s="11"/>
      <c r="K52" s="35"/>
      <c r="L52" s="12"/>
      <c r="M52" s="12"/>
      <c r="N52" s="12"/>
      <c r="O52" s="12"/>
      <c r="P52" s="12"/>
      <c r="Q52" s="12"/>
      <c r="R52" s="36"/>
      <c r="S52" s="36"/>
    </row>
    <row r="53" ht="18.95" customHeight="1" spans="1:19">
      <c r="A53" s="10"/>
      <c r="B53" s="10"/>
      <c r="C53" s="10"/>
      <c r="D53" s="12">
        <v>48</v>
      </c>
      <c r="E53" s="21" t="s">
        <v>76</v>
      </c>
      <c r="F53" s="12"/>
      <c r="G53" s="12"/>
      <c r="H53" s="12"/>
      <c r="I53" s="12"/>
      <c r="J53" s="11"/>
      <c r="K53" s="35"/>
      <c r="L53" s="12"/>
      <c r="M53" s="12"/>
      <c r="N53" s="12"/>
      <c r="O53" s="12"/>
      <c r="P53" s="12"/>
      <c r="Q53" s="12"/>
      <c r="R53" s="36"/>
      <c r="S53" s="36"/>
    </row>
    <row r="54" ht="18.95" customHeight="1" spans="1:19">
      <c r="A54" s="10"/>
      <c r="B54" s="10"/>
      <c r="C54" s="10"/>
      <c r="D54" s="12">
        <v>49</v>
      </c>
      <c r="E54" s="21" t="s">
        <v>77</v>
      </c>
      <c r="F54" s="12"/>
      <c r="G54" s="12"/>
      <c r="H54" s="12"/>
      <c r="I54" s="12"/>
      <c r="J54" s="11"/>
      <c r="K54" s="35"/>
      <c r="L54" s="12"/>
      <c r="M54" s="12"/>
      <c r="N54" s="12"/>
      <c r="O54" s="12"/>
      <c r="P54" s="12"/>
      <c r="Q54" s="12"/>
      <c r="R54" s="36"/>
      <c r="S54" s="36"/>
    </row>
    <row r="55" ht="18.95" customHeight="1" spans="1:19">
      <c r="A55" s="10"/>
      <c r="B55" s="10"/>
      <c r="C55" s="10"/>
      <c r="D55" s="12">
        <v>50</v>
      </c>
      <c r="E55" s="21" t="s">
        <v>78</v>
      </c>
      <c r="F55" s="12"/>
      <c r="G55" s="12"/>
      <c r="H55" s="12"/>
      <c r="I55" s="12"/>
      <c r="J55" s="11"/>
      <c r="K55" s="35"/>
      <c r="L55" s="12"/>
      <c r="M55" s="12"/>
      <c r="N55" s="12"/>
      <c r="O55" s="12"/>
      <c r="P55" s="12"/>
      <c r="Q55" s="12"/>
      <c r="R55" s="36"/>
      <c r="S55" s="36"/>
    </row>
    <row r="56" ht="18.95" customHeight="1" spans="1:19">
      <c r="A56" s="10"/>
      <c r="B56" s="10"/>
      <c r="C56" s="10"/>
      <c r="D56" s="12">
        <v>51</v>
      </c>
      <c r="E56" s="21" t="s">
        <v>79</v>
      </c>
      <c r="F56" s="12"/>
      <c r="G56" s="12"/>
      <c r="H56" s="12"/>
      <c r="I56" s="12"/>
      <c r="J56" s="11"/>
      <c r="K56" s="35"/>
      <c r="L56" s="12"/>
      <c r="M56" s="12"/>
      <c r="N56" s="12"/>
      <c r="O56" s="12"/>
      <c r="P56" s="12"/>
      <c r="Q56" s="12"/>
      <c r="R56" s="36"/>
      <c r="S56" s="36"/>
    </row>
    <row r="57" ht="18.95" customHeight="1" spans="1:19">
      <c r="A57" s="10"/>
      <c r="B57" s="10"/>
      <c r="C57" s="10"/>
      <c r="D57" s="12">
        <v>52</v>
      </c>
      <c r="E57" s="21" t="s">
        <v>80</v>
      </c>
      <c r="F57" s="12"/>
      <c r="G57" s="12"/>
      <c r="H57" s="12"/>
      <c r="I57" s="12"/>
      <c r="J57" s="11"/>
      <c r="K57" s="35"/>
      <c r="L57" s="12"/>
      <c r="M57" s="12"/>
      <c r="N57" s="12"/>
      <c r="O57" s="12"/>
      <c r="P57" s="12"/>
      <c r="Q57" s="12"/>
      <c r="R57" s="36"/>
      <c r="S57" s="36"/>
    </row>
    <row r="58" ht="18.95" customHeight="1" spans="1:19">
      <c r="A58" s="10"/>
      <c r="B58" s="10"/>
      <c r="C58" s="10"/>
      <c r="D58" s="12">
        <v>53</v>
      </c>
      <c r="E58" s="21" t="s">
        <v>81</v>
      </c>
      <c r="F58" s="12"/>
      <c r="G58" s="12"/>
      <c r="H58" s="12"/>
      <c r="I58" s="12"/>
      <c r="J58" s="11"/>
      <c r="K58" s="35"/>
      <c r="L58" s="12"/>
      <c r="M58" s="12"/>
      <c r="N58" s="12"/>
      <c r="O58" s="12"/>
      <c r="P58" s="12"/>
      <c r="Q58" s="12"/>
      <c r="R58" s="36"/>
      <c r="S58" s="36"/>
    </row>
    <row r="59" ht="18.95" customHeight="1" spans="1:19">
      <c r="A59" s="10"/>
      <c r="B59" s="10"/>
      <c r="C59" s="10"/>
      <c r="D59" s="12">
        <v>54</v>
      </c>
      <c r="E59" s="21" t="s">
        <v>82</v>
      </c>
      <c r="F59" s="12"/>
      <c r="G59" s="12"/>
      <c r="H59" s="12"/>
      <c r="I59" s="12"/>
      <c r="J59" s="11"/>
      <c r="K59" s="35"/>
      <c r="L59" s="12"/>
      <c r="M59" s="12"/>
      <c r="N59" s="12"/>
      <c r="O59" s="12"/>
      <c r="P59" s="12"/>
      <c r="Q59" s="12"/>
      <c r="R59" s="36"/>
      <c r="S59" s="36"/>
    </row>
    <row r="60" ht="18.95" customHeight="1" spans="1:19">
      <c r="A60" s="10"/>
      <c r="B60" s="10"/>
      <c r="C60" s="10"/>
      <c r="D60" s="12">
        <v>55</v>
      </c>
      <c r="E60" s="21" t="s">
        <v>83</v>
      </c>
      <c r="F60" s="12"/>
      <c r="G60" s="12"/>
      <c r="H60" s="12"/>
      <c r="I60" s="12"/>
      <c r="J60" s="11"/>
      <c r="K60" s="35"/>
      <c r="L60" s="12"/>
      <c r="M60" s="12"/>
      <c r="N60" s="12"/>
      <c r="O60" s="12"/>
      <c r="P60" s="12"/>
      <c r="Q60" s="12"/>
      <c r="R60" s="36"/>
      <c r="S60" s="36"/>
    </row>
    <row r="61" ht="18.95" customHeight="1" spans="1:19">
      <c r="A61" s="10"/>
      <c r="B61" s="10"/>
      <c r="C61" s="10"/>
      <c r="D61" s="12">
        <v>56</v>
      </c>
      <c r="E61" s="21" t="s">
        <v>84</v>
      </c>
      <c r="F61" s="12"/>
      <c r="G61" s="12"/>
      <c r="H61" s="12"/>
      <c r="I61" s="12"/>
      <c r="J61" s="11"/>
      <c r="K61" s="35"/>
      <c r="L61" s="12"/>
      <c r="M61" s="12"/>
      <c r="N61" s="12"/>
      <c r="O61" s="12"/>
      <c r="P61" s="12"/>
      <c r="Q61" s="12"/>
      <c r="R61" s="36"/>
      <c r="S61" s="36"/>
    </row>
    <row r="62" ht="18.95" customHeight="1" spans="1:19">
      <c r="A62" s="10"/>
      <c r="B62" s="10"/>
      <c r="C62" s="10"/>
      <c r="D62" s="12">
        <v>57</v>
      </c>
      <c r="E62" s="21" t="s">
        <v>85</v>
      </c>
      <c r="F62" s="12"/>
      <c r="G62" s="12"/>
      <c r="H62" s="12"/>
      <c r="I62" s="12"/>
      <c r="J62" s="11"/>
      <c r="K62" s="35"/>
      <c r="L62" s="12"/>
      <c r="M62" s="12"/>
      <c r="N62" s="12"/>
      <c r="O62" s="12"/>
      <c r="P62" s="12"/>
      <c r="Q62" s="12"/>
      <c r="R62" s="36"/>
      <c r="S62" s="36"/>
    </row>
    <row r="63" ht="18.95" customHeight="1" spans="1:19">
      <c r="A63" s="10"/>
      <c r="B63" s="10"/>
      <c r="C63" s="10"/>
      <c r="D63" s="12">
        <v>58</v>
      </c>
      <c r="E63" s="21" t="s">
        <v>86</v>
      </c>
      <c r="F63" s="12"/>
      <c r="G63" s="12"/>
      <c r="H63" s="12"/>
      <c r="I63" s="12"/>
      <c r="J63" s="11"/>
      <c r="K63" s="35"/>
      <c r="L63" s="12"/>
      <c r="M63" s="12"/>
      <c r="N63" s="12"/>
      <c r="O63" s="12"/>
      <c r="P63" s="12"/>
      <c r="Q63" s="12"/>
      <c r="R63" s="36"/>
      <c r="S63" s="36"/>
    </row>
    <row r="64" ht="18.95" customHeight="1" spans="1:19">
      <c r="A64" s="10"/>
      <c r="B64" s="10"/>
      <c r="C64" s="10"/>
      <c r="D64" s="12">
        <v>59</v>
      </c>
      <c r="E64" s="21" t="s">
        <v>87</v>
      </c>
      <c r="F64" s="12"/>
      <c r="G64" s="12"/>
      <c r="H64" s="12"/>
      <c r="I64" s="12"/>
      <c r="J64" s="11"/>
      <c r="K64" s="35"/>
      <c r="L64" s="12"/>
      <c r="M64" s="12"/>
      <c r="N64" s="12"/>
      <c r="O64" s="12"/>
      <c r="P64" s="12"/>
      <c r="Q64" s="12"/>
      <c r="R64" s="36"/>
      <c r="S64" s="36"/>
    </row>
    <row r="65" ht="18.95" customHeight="1" spans="1:19">
      <c r="A65" s="10"/>
      <c r="B65" s="10"/>
      <c r="C65" s="10"/>
      <c r="D65" s="12">
        <v>60</v>
      </c>
      <c r="E65" s="21" t="s">
        <v>88</v>
      </c>
      <c r="F65" s="12"/>
      <c r="G65" s="12"/>
      <c r="H65" s="12"/>
      <c r="I65" s="12"/>
      <c r="J65" s="11"/>
      <c r="K65" s="35"/>
      <c r="L65" s="12"/>
      <c r="M65" s="12"/>
      <c r="N65" s="12"/>
      <c r="O65" s="12"/>
      <c r="P65" s="12"/>
      <c r="Q65" s="12"/>
      <c r="R65" s="36"/>
      <c r="S65" s="36"/>
    </row>
    <row r="66" ht="18.95" customHeight="1" spans="1:19">
      <c r="A66" s="10"/>
      <c r="B66" s="10"/>
      <c r="C66" s="10"/>
      <c r="D66" s="12">
        <v>61</v>
      </c>
      <c r="E66" s="21" t="s">
        <v>89</v>
      </c>
      <c r="F66" s="12"/>
      <c r="G66" s="12"/>
      <c r="H66" s="12"/>
      <c r="I66" s="12"/>
      <c r="J66" s="11"/>
      <c r="K66" s="35"/>
      <c r="L66" s="12"/>
      <c r="M66" s="12"/>
      <c r="N66" s="12"/>
      <c r="O66" s="12"/>
      <c r="P66" s="12"/>
      <c r="Q66" s="12"/>
      <c r="R66" s="36"/>
      <c r="S66" s="36"/>
    </row>
    <row r="67" ht="18.95" customHeight="1" spans="1:19">
      <c r="A67" s="10"/>
      <c r="B67" s="10"/>
      <c r="C67" s="10"/>
      <c r="D67" s="12">
        <v>62</v>
      </c>
      <c r="E67" s="21" t="s">
        <v>90</v>
      </c>
      <c r="F67" s="12"/>
      <c r="G67" s="12"/>
      <c r="H67" s="12"/>
      <c r="I67" s="12"/>
      <c r="J67" s="11"/>
      <c r="K67" s="35"/>
      <c r="L67" s="12"/>
      <c r="M67" s="12"/>
      <c r="N67" s="12"/>
      <c r="O67" s="12"/>
      <c r="P67" s="12"/>
      <c r="Q67" s="12"/>
      <c r="R67" s="36"/>
      <c r="S67" s="36"/>
    </row>
    <row r="68" ht="18.95" customHeight="1" spans="1:19">
      <c r="A68" s="10"/>
      <c r="B68" s="10"/>
      <c r="C68" s="10"/>
      <c r="D68" s="12">
        <v>63</v>
      </c>
      <c r="E68" s="40" t="s">
        <v>91</v>
      </c>
      <c r="F68" s="12"/>
      <c r="G68" s="12"/>
      <c r="H68" s="12"/>
      <c r="I68" s="12"/>
      <c r="J68" s="11"/>
      <c r="K68" s="35"/>
      <c r="L68" s="12"/>
      <c r="M68" s="12"/>
      <c r="N68" s="12"/>
      <c r="O68" s="12"/>
      <c r="P68" s="12"/>
      <c r="Q68" s="12"/>
      <c r="R68" s="36"/>
      <c r="S68" s="36"/>
    </row>
    <row r="69" ht="18.95" customHeight="1" spans="1:19">
      <c r="A69" s="10"/>
      <c r="B69" s="10"/>
      <c r="C69" s="10"/>
      <c r="D69" s="12">
        <v>64</v>
      </c>
      <c r="E69" s="21" t="s">
        <v>92</v>
      </c>
      <c r="F69" s="12"/>
      <c r="G69" s="12"/>
      <c r="H69" s="12"/>
      <c r="I69" s="12"/>
      <c r="J69" s="11"/>
      <c r="K69" s="35"/>
      <c r="L69" s="12"/>
      <c r="M69" s="12"/>
      <c r="N69" s="12"/>
      <c r="O69" s="12"/>
      <c r="P69" s="12"/>
      <c r="Q69" s="12"/>
      <c r="R69" s="36"/>
      <c r="S69" s="36"/>
    </row>
    <row r="70" ht="18.95" customHeight="1" spans="1:19">
      <c r="A70" s="10"/>
      <c r="B70" s="10"/>
      <c r="C70" s="10"/>
      <c r="D70" s="12">
        <v>65</v>
      </c>
      <c r="E70" s="21" t="s">
        <v>93</v>
      </c>
      <c r="F70" s="12"/>
      <c r="G70" s="12"/>
      <c r="H70" s="12"/>
      <c r="I70" s="12"/>
      <c r="J70" s="11"/>
      <c r="K70" s="35"/>
      <c r="L70" s="12"/>
      <c r="M70" s="12"/>
      <c r="N70" s="12"/>
      <c r="O70" s="12"/>
      <c r="P70" s="12"/>
      <c r="Q70" s="12"/>
      <c r="R70" s="36"/>
      <c r="S70" s="36"/>
    </row>
    <row r="71" ht="18.95" customHeight="1" spans="1:19">
      <c r="A71" s="10"/>
      <c r="B71" s="10"/>
      <c r="C71" s="10"/>
      <c r="D71" s="12">
        <v>66</v>
      </c>
      <c r="E71" s="21" t="s">
        <v>94</v>
      </c>
      <c r="F71" s="12"/>
      <c r="G71" s="12"/>
      <c r="H71" s="12"/>
      <c r="I71" s="12"/>
      <c r="J71" s="11"/>
      <c r="K71" s="35"/>
      <c r="L71" s="12"/>
      <c r="M71" s="12"/>
      <c r="N71" s="12"/>
      <c r="O71" s="12"/>
      <c r="P71" s="12"/>
      <c r="Q71" s="12"/>
      <c r="R71" s="36"/>
      <c r="S71" s="36"/>
    </row>
    <row r="72" ht="18.95" customHeight="1" spans="1:19">
      <c r="A72" s="10"/>
      <c r="B72" s="10"/>
      <c r="C72" s="10"/>
      <c r="D72" s="12">
        <v>67</v>
      </c>
      <c r="E72" s="21" t="s">
        <v>95</v>
      </c>
      <c r="F72" s="12"/>
      <c r="G72" s="12"/>
      <c r="H72" s="12"/>
      <c r="I72" s="12"/>
      <c r="J72" s="11"/>
      <c r="K72" s="35"/>
      <c r="L72" s="12"/>
      <c r="M72" s="12"/>
      <c r="N72" s="12"/>
      <c r="O72" s="12"/>
      <c r="P72" s="12"/>
      <c r="Q72" s="12"/>
      <c r="R72" s="36"/>
      <c r="S72" s="36"/>
    </row>
    <row r="73" ht="18.95" customHeight="1" spans="1:19">
      <c r="A73" s="10"/>
      <c r="B73" s="10"/>
      <c r="C73" s="10"/>
      <c r="D73" s="12">
        <v>68</v>
      </c>
      <c r="E73" s="21" t="s">
        <v>96</v>
      </c>
      <c r="F73" s="12"/>
      <c r="G73" s="12"/>
      <c r="H73" s="12"/>
      <c r="I73" s="12"/>
      <c r="J73" s="11"/>
      <c r="K73" s="35"/>
      <c r="L73" s="12"/>
      <c r="M73" s="12"/>
      <c r="N73" s="12"/>
      <c r="O73" s="12"/>
      <c r="P73" s="12"/>
      <c r="Q73" s="12"/>
      <c r="R73" s="36"/>
      <c r="S73" s="36"/>
    </row>
    <row r="74" ht="18.95" customHeight="1" spans="1:19">
      <c r="A74" s="10"/>
      <c r="B74" s="10"/>
      <c r="C74" s="10"/>
      <c r="D74" s="12">
        <v>69</v>
      </c>
      <c r="E74" s="21" t="s">
        <v>97</v>
      </c>
      <c r="F74" s="12"/>
      <c r="G74" s="12"/>
      <c r="H74" s="12"/>
      <c r="I74" s="12"/>
      <c r="J74" s="11"/>
      <c r="K74" s="35"/>
      <c r="L74" s="12"/>
      <c r="M74" s="12"/>
      <c r="N74" s="12"/>
      <c r="O74" s="12"/>
      <c r="P74" s="12"/>
      <c r="Q74" s="12"/>
      <c r="R74" s="36"/>
      <c r="S74" s="36"/>
    </row>
    <row r="75" ht="18.95" customHeight="1" spans="1:19">
      <c r="A75" s="9" t="s">
        <v>98</v>
      </c>
      <c r="B75" s="9"/>
      <c r="C75" s="9"/>
      <c r="D75" s="9"/>
      <c r="E75" s="9"/>
      <c r="F75" s="12">
        <f>SUM(F6:F74)</f>
        <v>28</v>
      </c>
      <c r="G75" s="12">
        <f>SUM(G6:G74)</f>
        <v>28</v>
      </c>
      <c r="H75" s="12">
        <f>SUM(H6:H74)</f>
        <v>22</v>
      </c>
      <c r="I75" s="12">
        <f>SUM(I6:I74)</f>
        <v>24</v>
      </c>
      <c r="J75" s="12">
        <f>SUM(J6:J74)</f>
        <v>25</v>
      </c>
      <c r="K75" s="12"/>
      <c r="L75" s="12"/>
      <c r="M75" s="12"/>
      <c r="N75" s="12">
        <f t="shared" ref="N75:S75" si="11">SUM(N6:N74)</f>
        <v>2794</v>
      </c>
      <c r="O75" s="12">
        <f t="shared" si="11"/>
        <v>550</v>
      </c>
      <c r="P75" s="12">
        <f t="shared" si="11"/>
        <v>2244</v>
      </c>
      <c r="Q75" s="12">
        <f t="shared" si="11"/>
        <v>153</v>
      </c>
      <c r="R75" s="44">
        <f t="shared" si="11"/>
        <v>1</v>
      </c>
      <c r="S75" s="44">
        <f t="shared" si="11"/>
        <v>1</v>
      </c>
    </row>
    <row r="76" ht="18.95" customHeight="1" spans="1:19">
      <c r="A76" s="9" t="s">
        <v>99</v>
      </c>
      <c r="B76" s="9"/>
      <c r="C76" s="9"/>
      <c r="D76" s="9"/>
      <c r="E76" s="9"/>
      <c r="F76" s="41"/>
      <c r="G76" s="41"/>
      <c r="H76" s="41"/>
      <c r="I76" s="41"/>
      <c r="J76" s="41"/>
      <c r="K76" s="41"/>
      <c r="L76" s="42"/>
      <c r="M76" s="42"/>
      <c r="N76" s="41"/>
      <c r="O76" s="43">
        <f>O75/N75</f>
        <v>0.196850393700787</v>
      </c>
      <c r="P76" s="43">
        <f>P75/N75</f>
        <v>0.803149606299213</v>
      </c>
      <c r="Q76" s="41"/>
      <c r="R76" s="41"/>
      <c r="S76" s="41"/>
    </row>
  </sheetData>
  <mergeCells count="57">
    <mergeCell ref="A1:S1"/>
    <mergeCell ref="A2:S2"/>
    <mergeCell ref="F3:G3"/>
    <mergeCell ref="H3:I3"/>
    <mergeCell ref="J3:K3"/>
    <mergeCell ref="L3:M3"/>
    <mergeCell ref="A75:E75"/>
    <mergeCell ref="A76:E76"/>
    <mergeCell ref="A6:A19"/>
    <mergeCell ref="A20:A42"/>
    <mergeCell ref="A43:A74"/>
    <mergeCell ref="B6:B19"/>
    <mergeCell ref="B20:B42"/>
    <mergeCell ref="B43:B74"/>
    <mergeCell ref="C6:C15"/>
    <mergeCell ref="C16:C19"/>
    <mergeCell ref="C20:C24"/>
    <mergeCell ref="C25:C33"/>
    <mergeCell ref="C34:C37"/>
    <mergeCell ref="C38:C42"/>
    <mergeCell ref="C43:C46"/>
    <mergeCell ref="C47:C74"/>
    <mergeCell ref="D3:D5"/>
    <mergeCell ref="E3:E5"/>
    <mergeCell ref="I34:I35"/>
    <mergeCell ref="J34:J35"/>
    <mergeCell ref="J43:J74"/>
    <mergeCell ref="L4:L5"/>
    <mergeCell ref="L34:L35"/>
    <mergeCell ref="L43:L74"/>
    <mergeCell ref="M4:M5"/>
    <mergeCell ref="M34:M35"/>
    <mergeCell ref="M43:M74"/>
    <mergeCell ref="N3:N5"/>
    <mergeCell ref="N34:N35"/>
    <mergeCell ref="N43:N74"/>
    <mergeCell ref="O3:O5"/>
    <mergeCell ref="O34:O35"/>
    <mergeCell ref="O43:O74"/>
    <mergeCell ref="P3:P5"/>
    <mergeCell ref="P34:P35"/>
    <mergeCell ref="P43:P74"/>
    <mergeCell ref="Q3:Q5"/>
    <mergeCell ref="Q34:Q35"/>
    <mergeCell ref="Q43:Q74"/>
    <mergeCell ref="R3:R5"/>
    <mergeCell ref="R6:R15"/>
    <mergeCell ref="R16:R19"/>
    <mergeCell ref="R20:R24"/>
    <mergeCell ref="R25:R33"/>
    <mergeCell ref="R34:R37"/>
    <mergeCell ref="R38:R42"/>
    <mergeCell ref="R43:R74"/>
    <mergeCell ref="S3:S5"/>
    <mergeCell ref="S6:S19"/>
    <mergeCell ref="S20:S74"/>
    <mergeCell ref="A3:C5"/>
  </mergeCells>
  <pageMargins left="0.196850393700787" right="0.196850393700787" top="0.590551181102362" bottom="0.78740157480315" header="0.511811023622047" footer="0.511811023622047"/>
  <pageSetup paperSize="9" orientation="portrait"/>
  <headerFooter>
    <oddFooter>&amp;C&amp;10第 &amp;P 页，共 &amp;N 页&amp;R&amp;10&amp;A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广东茂名幼儿师范专科学校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320美术（书法方向）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WPS_1478266706</cp:lastModifiedBy>
  <dcterms:created xsi:type="dcterms:W3CDTF">2013-06-13T15:28:00Z</dcterms:created>
  <cp:lastPrinted>2020-11-21T13:51:00Z</cp:lastPrinted>
  <dcterms:modified xsi:type="dcterms:W3CDTF">2021-07-18T05:52:34Z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